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K17a - Biokoridor BK17a ..." sheetId="2" r:id="rId2"/>
    <sheet name="BC10 - Biocentrum BC10 (o..." sheetId="3" r:id="rId3"/>
    <sheet name="BK17b - Biokoridor BK17b ..." sheetId="4" r:id="rId4"/>
    <sheet name="BK16d - Biokoridor BK16d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'BK17a - Biokoridor BK17a ...'!$C$87:$K$294</definedName>
    <definedName name="_xlnm.Print_Area" localSheetId="1">'BK17a - Biokoridor BK17a ...'!$C$4:$J$39,'BK17a - Biokoridor BK17a ...'!$C$45:$J$69,'BK17a - Biokoridor BK17a ...'!$C$75:$K$294</definedName>
    <definedName name="_xlnm.Print_Titles" localSheetId="1">'BK17a - Biokoridor BK17a ...'!$87:$87</definedName>
    <definedName name="_xlnm._FilterDatabase" localSheetId="2" hidden="1">'BC10 - Biocentrum BC10 (o...'!$C$88:$K$350</definedName>
    <definedName name="_xlnm.Print_Area" localSheetId="2">'BC10 - Biocentrum BC10 (o...'!$C$4:$J$39,'BC10 - Biocentrum BC10 (o...'!$C$45:$J$70,'BC10 - Biocentrum BC10 (o...'!$C$76:$K$350</definedName>
    <definedName name="_xlnm.Print_Titles" localSheetId="2">'BC10 - Biocentrum BC10 (o...'!$88:$88</definedName>
    <definedName name="_xlnm._FilterDatabase" localSheetId="3" hidden="1">'BK17b - Biokoridor BK17b ...'!$C$87:$K$291</definedName>
    <definedName name="_xlnm.Print_Area" localSheetId="3">'BK17b - Biokoridor BK17b ...'!$C$4:$J$39,'BK17b - Biokoridor BK17b ...'!$C$45:$J$69,'BK17b - Biokoridor BK17b ...'!$C$75:$K$291</definedName>
    <definedName name="_xlnm.Print_Titles" localSheetId="3">'BK17b - Biokoridor BK17b ...'!$87:$87</definedName>
    <definedName name="_xlnm._FilterDatabase" localSheetId="4" hidden="1">'BK16d - Biokoridor BK16d ...'!$C$87:$K$295</definedName>
    <definedName name="_xlnm.Print_Area" localSheetId="4">'BK16d - Biokoridor BK16d ...'!$C$4:$J$39,'BK16d - Biokoridor BK16d ...'!$C$45:$J$69,'BK16d - Biokoridor BK16d ...'!$C$75:$K$295</definedName>
    <definedName name="_xlnm.Print_Titles" localSheetId="4">'BK16d - Biokoridor BK16d ...'!$87:$87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T286"/>
  <c r="R287"/>
  <c r="R286"/>
  <c r="P287"/>
  <c r="P286"/>
  <c r="BI282"/>
  <c r="BH282"/>
  <c r="BG282"/>
  <c r="BF282"/>
  <c r="T282"/>
  <c r="R282"/>
  <c r="P282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4"/>
  <c r="BH234"/>
  <c r="BG234"/>
  <c r="BF234"/>
  <c r="T234"/>
  <c r="R234"/>
  <c r="P234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F84"/>
  <c r="F82"/>
  <c r="E80"/>
  <c r="F54"/>
  <c r="F52"/>
  <c r="E50"/>
  <c r="J24"/>
  <c r="E24"/>
  <c r="J85"/>
  <c r="J23"/>
  <c r="J21"/>
  <c r="E21"/>
  <c r="J84"/>
  <c r="J20"/>
  <c r="J18"/>
  <c r="E18"/>
  <c r="F55"/>
  <c r="J17"/>
  <c r="J12"/>
  <c r="J82"/>
  <c r="E7"/>
  <c r="E78"/>
  <c i="4" r="J37"/>
  <c r="J36"/>
  <c i="1" r="AY57"/>
  <c i="4" r="J35"/>
  <c i="1" r="AX57"/>
  <c i="4"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4"/>
  <c r="BH284"/>
  <c r="BG284"/>
  <c r="BF284"/>
  <c r="T284"/>
  <c r="T283"/>
  <c r="R284"/>
  <c r="R283"/>
  <c r="P284"/>
  <c r="P283"/>
  <c r="BI279"/>
  <c r="BH279"/>
  <c r="BG279"/>
  <c r="BF279"/>
  <c r="T279"/>
  <c r="R279"/>
  <c r="P279"/>
  <c r="BI277"/>
  <c r="BH277"/>
  <c r="BG277"/>
  <c r="BF277"/>
  <c r="T277"/>
  <c r="R277"/>
  <c r="P277"/>
  <c r="BI271"/>
  <c r="BH271"/>
  <c r="BG271"/>
  <c r="BF271"/>
  <c r="T271"/>
  <c r="R271"/>
  <c r="P271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3"/>
  <c r="BH193"/>
  <c r="BG193"/>
  <c r="BF193"/>
  <c r="T193"/>
  <c r="R193"/>
  <c r="P193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F84"/>
  <c r="F82"/>
  <c r="E80"/>
  <c r="F54"/>
  <c r="F52"/>
  <c r="E50"/>
  <c r="J24"/>
  <c r="E24"/>
  <c r="J55"/>
  <c r="J23"/>
  <c r="J21"/>
  <c r="E21"/>
  <c r="J54"/>
  <c r="J20"/>
  <c r="J18"/>
  <c r="E18"/>
  <c r="F85"/>
  <c r="J17"/>
  <c r="J12"/>
  <c r="J52"/>
  <c r="E7"/>
  <c r="E48"/>
  <c i="3" r="J37"/>
  <c r="J36"/>
  <c i="1" r="AY56"/>
  <c i="3" r="J35"/>
  <c i="1" r="AX56"/>
  <c i="3"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2"/>
  <c r="BH342"/>
  <c r="BG342"/>
  <c r="BF342"/>
  <c r="T342"/>
  <c r="T341"/>
  <c r="R342"/>
  <c r="R341"/>
  <c r="P342"/>
  <c r="P341"/>
  <c r="BI337"/>
  <c r="BH337"/>
  <c r="BG337"/>
  <c r="BF337"/>
  <c r="T337"/>
  <c r="R337"/>
  <c r="P337"/>
  <c r="BI335"/>
  <c r="BH335"/>
  <c r="BG335"/>
  <c r="BF335"/>
  <c r="T335"/>
  <c r="R335"/>
  <c r="P335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2"/>
  <c r="BH252"/>
  <c r="BG252"/>
  <c r="BF252"/>
  <c r="T252"/>
  <c r="R252"/>
  <c r="P252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2"/>
  <c r="BH92"/>
  <c r="BG92"/>
  <c r="BF92"/>
  <c r="T92"/>
  <c r="R92"/>
  <c r="P92"/>
  <c r="F85"/>
  <c r="F83"/>
  <c r="E81"/>
  <c r="F54"/>
  <c r="F52"/>
  <c r="E50"/>
  <c r="J24"/>
  <c r="E24"/>
  <c r="J86"/>
  <c r="J23"/>
  <c r="J21"/>
  <c r="E21"/>
  <c r="J85"/>
  <c r="J20"/>
  <c r="J18"/>
  <c r="E18"/>
  <c r="F86"/>
  <c r="J17"/>
  <c r="J12"/>
  <c r="J52"/>
  <c r="E7"/>
  <c r="E48"/>
  <c i="2" r="J37"/>
  <c r="J36"/>
  <c i="1" r="AY55"/>
  <c i="2" r="J35"/>
  <c i="1" r="AX55"/>
  <c i="2"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T284"/>
  <c r="R285"/>
  <c r="R284"/>
  <c r="P285"/>
  <c r="P284"/>
  <c r="BI280"/>
  <c r="BH280"/>
  <c r="BG280"/>
  <c r="BF280"/>
  <c r="T280"/>
  <c r="R280"/>
  <c r="P280"/>
  <c r="BI278"/>
  <c r="BH278"/>
  <c r="BG278"/>
  <c r="BF278"/>
  <c r="T278"/>
  <c r="R278"/>
  <c r="P278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F84"/>
  <c r="F82"/>
  <c r="E80"/>
  <c r="F54"/>
  <c r="F52"/>
  <c r="E50"/>
  <c r="J24"/>
  <c r="E24"/>
  <c r="J55"/>
  <c r="J23"/>
  <c r="J21"/>
  <c r="E21"/>
  <c r="J84"/>
  <c r="J20"/>
  <c r="J18"/>
  <c r="E18"/>
  <c r="F85"/>
  <c r="J17"/>
  <c r="J12"/>
  <c r="J52"/>
  <c r="E7"/>
  <c r="E48"/>
  <c i="1" r="L50"/>
  <c r="AM50"/>
  <c r="AM49"/>
  <c r="L49"/>
  <c r="AM47"/>
  <c r="L47"/>
  <c r="L45"/>
  <c r="L44"/>
  <c i="2" r="BK167"/>
  <c r="BK161"/>
  <c i="3" r="BK208"/>
  <c r="BK105"/>
  <c r="BK107"/>
  <c r="BK92"/>
  <c i="4" r="J111"/>
  <c r="BK260"/>
  <c r="BK251"/>
  <c i="5" r="J259"/>
  <c i="2" r="J252"/>
  <c r="J213"/>
  <c r="J156"/>
  <c i="3" r="J191"/>
  <c r="J103"/>
  <c r="BK301"/>
  <c i="4" r="J146"/>
  <c i="5" r="J248"/>
  <c r="J111"/>
  <c r="BK119"/>
  <c i="2" r="J118"/>
  <c i="3" r="BK347"/>
  <c r="BK118"/>
  <c r="BK325"/>
  <c r="J153"/>
  <c r="J301"/>
  <c r="J238"/>
  <c i="4" r="BK132"/>
  <c r="BK201"/>
  <c r="J178"/>
  <c r="J166"/>
  <c r="J155"/>
  <c i="5" r="J199"/>
  <c r="BK174"/>
  <c r="BK151"/>
  <c i="2" r="J220"/>
  <c r="J292"/>
  <c r="BK202"/>
  <c r="BK131"/>
  <c i="3" r="BK111"/>
  <c r="BK281"/>
  <c r="BK267"/>
  <c r="J166"/>
  <c r="J111"/>
  <c i="4" r="BK181"/>
  <c r="BK119"/>
  <c r="J199"/>
  <c r="J219"/>
  <c i="5" r="BK223"/>
  <c r="J294"/>
  <c r="J181"/>
  <c i="2" r="J131"/>
  <c r="BK96"/>
  <c r="BK250"/>
  <c r="J127"/>
  <c i="3" r="BK195"/>
  <c r="J102"/>
  <c r="J163"/>
  <c r="BK175"/>
  <c i="4" r="BK263"/>
  <c r="J249"/>
  <c r="BK174"/>
  <c r="BK221"/>
  <c i="5" r="BK100"/>
  <c r="J293"/>
  <c r="BK293"/>
  <c r="J135"/>
  <c i="2" r="BK267"/>
  <c r="BK124"/>
  <c i="1" r="AS54"/>
  <c i="3" r="BK283"/>
  <c i="4" r="J290"/>
  <c r="BK193"/>
  <c i="5" r="J207"/>
  <c r="BK234"/>
  <c r="BK117"/>
  <c i="2" r="J155"/>
  <c r="J222"/>
  <c r="J240"/>
  <c r="BK175"/>
  <c i="3" r="J210"/>
  <c r="BK161"/>
  <c r="J295"/>
  <c r="J329"/>
  <c i="4" r="BK226"/>
  <c r="BK154"/>
  <c r="BK232"/>
  <c r="BK100"/>
  <c i="5" r="J154"/>
  <c r="BK266"/>
  <c r="BK185"/>
  <c i="2" r="J264"/>
  <c r="J96"/>
  <c r="BK140"/>
  <c i="3" r="J114"/>
  <c r="BK126"/>
  <c r="BK210"/>
  <c r="BK191"/>
  <c i="4" r="BK172"/>
  <c r="BK178"/>
  <c r="J263"/>
  <c r="BK155"/>
  <c r="BK159"/>
  <c i="5" r="J123"/>
  <c r="J220"/>
  <c r="BK158"/>
  <c r="J101"/>
  <c i="2" r="BK100"/>
  <c r="BK94"/>
  <c i="3" r="BK291"/>
  <c r="J206"/>
  <c r="BK100"/>
  <c i="4" r="J266"/>
  <c r="J156"/>
  <c i="5" r="J130"/>
  <c r="BK91"/>
  <c r="BK269"/>
  <c i="2" r="J186"/>
  <c r="BK182"/>
  <c r="BK213"/>
  <c i="3" r="J124"/>
  <c r="BK139"/>
  <c i="4" r="BK96"/>
  <c i="5" r="BK241"/>
  <c r="BK104"/>
  <c i="2" r="BK285"/>
  <c r="J194"/>
  <c i="3" r="BK335"/>
  <c r="BK348"/>
  <c r="BK246"/>
  <c r="BK108"/>
  <c i="4" r="J232"/>
  <c r="BK166"/>
  <c r="J151"/>
  <c r="J214"/>
  <c r="J277"/>
  <c r="J132"/>
  <c i="5" r="J98"/>
  <c r="J266"/>
  <c r="BK121"/>
  <c r="J280"/>
  <c i="2" r="J215"/>
  <c r="BK156"/>
  <c r="BK207"/>
  <c r="J124"/>
  <c i="3" r="J254"/>
  <c r="BK160"/>
  <c r="BK206"/>
  <c r="J167"/>
  <c r="J291"/>
  <c r="BK166"/>
  <c i="4" r="J242"/>
  <c r="BK185"/>
  <c r="BK246"/>
  <c r="J251"/>
  <c r="BK199"/>
  <c r="J109"/>
  <c i="5" r="J146"/>
  <c r="BK154"/>
  <c r="BK109"/>
  <c r="J157"/>
  <c i="2" r="J164"/>
  <c r="BK157"/>
  <c r="J202"/>
  <c r="J133"/>
  <c r="J233"/>
  <c i="3" r="J298"/>
  <c r="J306"/>
  <c r="J164"/>
  <c r="J148"/>
  <c r="J224"/>
  <c r="J116"/>
  <c i="4" r="BK146"/>
  <c r="J160"/>
  <c r="BK115"/>
  <c r="BK271"/>
  <c r="J126"/>
  <c i="5" r="J213"/>
  <c r="J263"/>
  <c r="J166"/>
  <c r="J126"/>
  <c r="BK123"/>
  <c i="2" r="J175"/>
  <c r="J280"/>
  <c r="J179"/>
  <c r="BK222"/>
  <c i="3" r="BK146"/>
  <c r="J146"/>
  <c r="J118"/>
  <c r="BK153"/>
  <c r="J104"/>
  <c r="BK202"/>
  <c r="J165"/>
  <c i="4" r="BK287"/>
  <c r="J158"/>
  <c i="5" r="J132"/>
  <c r="J178"/>
  <c r="BK220"/>
  <c r="J96"/>
  <c i="2" r="BK264"/>
  <c r="BK272"/>
  <c r="J173"/>
  <c r="J169"/>
  <c r="J98"/>
  <c i="3" r="BK133"/>
  <c r="J100"/>
  <c r="J346"/>
  <c r="BK158"/>
  <c i="4" r="J157"/>
  <c r="J130"/>
  <c r="BK279"/>
  <c r="BK107"/>
  <c r="J239"/>
  <c i="5" r="J139"/>
  <c r="J100"/>
  <c r="J160"/>
  <c r="J251"/>
  <c r="J121"/>
  <c i="2" r="J94"/>
  <c r="BK179"/>
  <c r="BK200"/>
  <c r="BK240"/>
  <c i="3" r="BK271"/>
  <c r="BK252"/>
  <c r="J321"/>
  <c r="BK313"/>
  <c r="J288"/>
  <c r="BK164"/>
  <c i="4" r="J100"/>
  <c r="J163"/>
  <c r="J141"/>
  <c r="J206"/>
  <c r="J98"/>
  <c i="5" r="BK282"/>
  <c r="BK178"/>
  <c r="BK172"/>
  <c r="BK251"/>
  <c r="BK274"/>
  <c i="2" r="J243"/>
  <c r="J289"/>
  <c i="3" r="BK162"/>
  <c r="J347"/>
  <c r="BK142"/>
  <c i="4" r="J234"/>
  <c r="BK126"/>
  <c r="BK135"/>
  <c i="5" r="BK101"/>
  <c r="BK156"/>
  <c i="2" r="J278"/>
  <c r="J91"/>
  <c i="3" r="BK275"/>
  <c r="BK179"/>
  <c r="BK262"/>
  <c i="4" r="BK98"/>
  <c i="5" r="J109"/>
  <c r="J159"/>
  <c i="2" r="BK186"/>
  <c r="BK155"/>
  <c i="3" r="J139"/>
  <c i="2" r="J104"/>
  <c r="J160"/>
  <c i="3" r="J267"/>
  <c r="J310"/>
  <c r="J271"/>
  <c i="4" r="BK214"/>
  <c r="J101"/>
  <c r="BK130"/>
  <c i="5" r="J282"/>
  <c i="2" r="BK120"/>
  <c r="J293"/>
  <c r="J200"/>
  <c i="3" r="BK254"/>
  <c r="J173"/>
  <c r="J133"/>
  <c i="4" r="J104"/>
  <c i="5" r="BK236"/>
  <c r="J107"/>
  <c i="2" r="J227"/>
  <c i="3" r="BK181"/>
  <c i="2" r="BK291"/>
  <c r="BK257"/>
  <c i="3" r="BK310"/>
  <c r="J181"/>
  <c r="J259"/>
  <c i="4" r="J279"/>
  <c r="BK266"/>
  <c r="BK158"/>
  <c i="5" r="J291"/>
  <c r="BK193"/>
  <c i="2" r="J152"/>
  <c r="BK133"/>
  <c r="J147"/>
  <c i="3" r="BK321"/>
  <c r="BK167"/>
  <c i="4" r="J289"/>
  <c r="J181"/>
  <c i="5" r="BK155"/>
  <c r="BK215"/>
  <c i="2" r="BK136"/>
  <c r="J112"/>
  <c i="3" r="J158"/>
  <c r="BK230"/>
  <c r="J130"/>
  <c i="4" r="J212"/>
  <c r="BK277"/>
  <c r="J96"/>
  <c r="J260"/>
  <c r="BK163"/>
  <c i="5" r="BK157"/>
  <c r="J292"/>
  <c r="BK280"/>
  <c r="J151"/>
  <c i="2" r="BK247"/>
  <c r="BK194"/>
  <c r="BK292"/>
  <c r="BK112"/>
  <c i="3" r="BK288"/>
  <c r="BK116"/>
  <c r="J195"/>
  <c r="BK295"/>
  <c r="BK259"/>
  <c i="4" r="J288"/>
  <c r="J159"/>
  <c r="BK289"/>
  <c r="BK151"/>
  <c i="5" r="J117"/>
  <c r="J185"/>
  <c r="BK199"/>
  <c r="J172"/>
  <c i="2" r="BK252"/>
  <c r="BK104"/>
  <c r="J158"/>
  <c i="3" r="BK173"/>
  <c r="BK337"/>
  <c r="J275"/>
  <c r="BK316"/>
  <c r="J92"/>
  <c i="4" r="J174"/>
  <c r="BK249"/>
  <c r="J168"/>
  <c r="BK156"/>
  <c i="5" r="BK130"/>
  <c r="J193"/>
  <c r="BK259"/>
  <c i="2" r="J140"/>
  <c r="J235"/>
  <c r="BK243"/>
  <c i="3" r="J325"/>
  <c r="J342"/>
  <c r="J348"/>
  <c r="J335"/>
  <c r="J337"/>
  <c r="J204"/>
  <c r="J160"/>
  <c i="4" r="BK219"/>
  <c r="BK99"/>
  <c i="5" r="J254"/>
  <c r="BK98"/>
  <c r="J99"/>
  <c r="BK159"/>
  <c i="2" r="BK108"/>
  <c r="J261"/>
  <c r="BK98"/>
  <c r="J207"/>
  <c i="3" r="J242"/>
  <c r="BK124"/>
  <c r="J281"/>
  <c i="4" r="BK242"/>
  <c r="BK206"/>
  <c r="J193"/>
  <c r="J115"/>
  <c i="5" r="BK291"/>
  <c r="BK135"/>
  <c r="J202"/>
  <c i="2" r="BK142"/>
  <c r="BK152"/>
  <c r="J122"/>
  <c r="BK154"/>
  <c i="3" r="BK204"/>
  <c r="BK170"/>
  <c r="J202"/>
  <c r="J262"/>
  <c i="4" r="BK256"/>
  <c r="J121"/>
  <c r="J271"/>
  <c r="J246"/>
  <c r="BK117"/>
  <c i="5" r="J287"/>
  <c r="J104"/>
  <c r="J155"/>
  <c r="J156"/>
  <c i="2" r="BK293"/>
  <c r="BK159"/>
  <c i="3" r="J122"/>
  <c r="BK130"/>
  <c i="4" r="BK109"/>
  <c r="BK234"/>
  <c r="J226"/>
  <c i="5" r="BK181"/>
  <c r="BK126"/>
  <c r="BK141"/>
  <c i="2" r="J272"/>
  <c i="3" r="BK148"/>
  <c r="BK342"/>
  <c r="BK329"/>
  <c i="4" r="J201"/>
  <c i="5" r="J153"/>
  <c i="2" r="BK233"/>
  <c r="J247"/>
  <c r="BK91"/>
  <c i="3" r="J283"/>
  <c r="J179"/>
  <c r="J200"/>
  <c r="J230"/>
  <c r="J213"/>
  <c r="J106"/>
  <c r="J170"/>
  <c i="4" r="J256"/>
  <c r="BK123"/>
  <c r="BK290"/>
  <c r="J153"/>
  <c i="5" r="BK254"/>
  <c r="BK115"/>
  <c r="J158"/>
  <c r="BK228"/>
  <c r="BK166"/>
  <c i="2" r="BK122"/>
  <c r="BK160"/>
  <c r="J116"/>
  <c r="BK227"/>
  <c r="BK215"/>
  <c i="3" r="J161"/>
  <c r="BK103"/>
  <c r="J316"/>
  <c r="J349"/>
  <c r="BK233"/>
  <c r="J128"/>
  <c i="4" r="J91"/>
  <c r="BK141"/>
  <c r="J119"/>
  <c r="J123"/>
  <c r="BK111"/>
  <c i="5" r="J241"/>
  <c r="BK96"/>
  <c r="J215"/>
  <c r="J119"/>
  <c r="BK99"/>
  <c i="2" r="J257"/>
  <c r="BK147"/>
  <c r="J100"/>
  <c r="J108"/>
  <c r="BK220"/>
  <c i="3" r="J126"/>
  <c r="BK128"/>
  <c r="J185"/>
  <c r="J108"/>
  <c r="J252"/>
  <c r="J216"/>
  <c i="4" r="BK288"/>
  <c r="J117"/>
  <c r="J172"/>
  <c r="BK121"/>
  <c r="J107"/>
  <c i="5" r="BK287"/>
  <c r="BK160"/>
  <c r="BK163"/>
  <c r="BK132"/>
  <c r="J236"/>
  <c i="2" r="J250"/>
  <c r="BK101"/>
  <c r="J157"/>
  <c r="J291"/>
  <c r="J136"/>
  <c i="3" r="J175"/>
  <c r="BK200"/>
  <c r="BK213"/>
  <c r="BK216"/>
  <c r="J208"/>
  <c r="J105"/>
  <c r="BK104"/>
  <c i="4" r="BK101"/>
  <c r="BK153"/>
  <c i="5" r="BK263"/>
  <c r="J274"/>
  <c r="BK146"/>
  <c r="BK207"/>
  <c r="BK111"/>
  <c i="2" r="BK173"/>
  <c r="J101"/>
  <c r="BK118"/>
  <c r="BK280"/>
  <c r="BK116"/>
  <c i="3" r="BK298"/>
  <c r="BK224"/>
  <c r="J137"/>
  <c r="BK238"/>
  <c i="4" r="BK104"/>
  <c r="J221"/>
  <c r="J139"/>
  <c i="5" r="J244"/>
  <c r="J228"/>
  <c r="J168"/>
  <c r="BK213"/>
  <c r="BK139"/>
  <c i="2" r="BK235"/>
  <c r="BK164"/>
  <c r="J285"/>
  <c r="J161"/>
  <c r="BK261"/>
  <c i="3" r="BK165"/>
  <c r="J107"/>
  <c r="BK306"/>
  <c r="J142"/>
  <c r="BK102"/>
  <c r="BK137"/>
  <c i="4" r="BK284"/>
  <c r="J287"/>
  <c r="J99"/>
  <c r="BK160"/>
  <c r="BK239"/>
  <c r="J154"/>
  <c r="BK157"/>
  <c i="5" r="J174"/>
  <c r="J269"/>
  <c r="J141"/>
  <c r="BK292"/>
  <c r="J223"/>
  <c i="2" r="J167"/>
  <c r="BK127"/>
  <c r="BK158"/>
  <c i="3" r="BK106"/>
  <c r="J313"/>
  <c r="J162"/>
  <c i="4" r="BK168"/>
  <c r="BK212"/>
  <c r="J135"/>
  <c i="5" r="J115"/>
  <c r="BK244"/>
  <c r="BK153"/>
  <c i="2" r="J154"/>
  <c i="3" r="BK349"/>
  <c r="BK163"/>
  <c r="BK114"/>
  <c r="J246"/>
  <c i="4" r="J284"/>
  <c i="5" r="BK202"/>
  <c r="BK248"/>
  <c i="2" r="J182"/>
  <c r="BK289"/>
  <c r="BK278"/>
  <c r="J159"/>
  <c r="J120"/>
  <c r="BK110"/>
  <c i="3" r="BK242"/>
  <c r="BK122"/>
  <c i="4" r="J185"/>
  <c r="BK139"/>
  <c r="BK91"/>
  <c i="5" r="J234"/>
  <c r="J163"/>
  <c r="J91"/>
  <c i="2" r="J110"/>
  <c r="J267"/>
  <c i="3" r="BK346"/>
  <c r="J233"/>
  <c r="BK185"/>
  <c i="5" r="BK107"/>
  <c r="BK294"/>
  <c r="BK168"/>
  <c i="2" r="J142"/>
  <c r="BK169"/>
  <c l="1" r="BK90"/>
  <c r="R185"/>
  <c r="T219"/>
  <c i="3" r="R91"/>
  <c r="P215"/>
  <c r="P258"/>
  <c i="4" r="BK90"/>
  <c r="J90"/>
  <c r="J61"/>
  <c r="P184"/>
  <c r="BK218"/>
  <c r="J218"/>
  <c r="J64"/>
  <c r="R286"/>
  <c r="R285"/>
  <c i="5" r="P90"/>
  <c r="T184"/>
  <c i="2" r="P146"/>
  <c r="T239"/>
  <c i="3" r="T91"/>
  <c r="BK194"/>
  <c r="J194"/>
  <c r="J63"/>
  <c r="T287"/>
  <c r="R345"/>
  <c r="R344"/>
  <c i="4" r="T90"/>
  <c r="T184"/>
  <c r="P218"/>
  <c r="BK286"/>
  <c r="J286"/>
  <c r="J68"/>
  <c i="5" r="BK184"/>
  <c r="J184"/>
  <c r="J63"/>
  <c r="R219"/>
  <c i="2" r="P90"/>
  <c r="BK185"/>
  <c r="J185"/>
  <c r="J63"/>
  <c r="BK219"/>
  <c r="J219"/>
  <c r="J64"/>
  <c i="3" r="P91"/>
  <c r="R194"/>
  <c r="BK287"/>
  <c r="J287"/>
  <c r="J66"/>
  <c r="BK345"/>
  <c r="J345"/>
  <c r="J69"/>
  <c i="4" r="P145"/>
  <c r="R238"/>
  <c i="5" r="R90"/>
  <c r="P184"/>
  <c r="BK240"/>
  <c r="J240"/>
  <c r="J65"/>
  <c i="2" r="R90"/>
  <c r="P185"/>
  <c r="P219"/>
  <c i="3" r="R152"/>
  <c r="P194"/>
  <c r="R287"/>
  <c r="P345"/>
  <c r="P344"/>
  <c i="4" r="BK145"/>
  <c r="J145"/>
  <c r="J62"/>
  <c r="P238"/>
  <c i="5" r="T145"/>
  <c r="T240"/>
  <c r="P290"/>
  <c r="P289"/>
  <c i="2" r="BK146"/>
  <c r="J146"/>
  <c r="J62"/>
  <c r="R239"/>
  <c r="P288"/>
  <c r="P287"/>
  <c i="3" r="P152"/>
  <c r="T215"/>
  <c r="R258"/>
  <c i="4" r="R90"/>
  <c r="BK184"/>
  <c r="J184"/>
  <c r="J63"/>
  <c r="R218"/>
  <c r="P286"/>
  <c r="P285"/>
  <c i="5" r="P145"/>
  <c r="R240"/>
  <c r="R290"/>
  <c r="R289"/>
  <c i="2" r="T90"/>
  <c r="T185"/>
  <c r="R219"/>
  <c r="BK288"/>
  <c r="J288"/>
  <c r="J68"/>
  <c i="3" r="BK91"/>
  <c r="T194"/>
  <c r="P287"/>
  <c i="4" r="R145"/>
  <c r="T238"/>
  <c i="5" r="BK90"/>
  <c r="R145"/>
  <c r="P240"/>
  <c i="2" r="R146"/>
  <c r="P239"/>
  <c r="T288"/>
  <c r="T287"/>
  <c i="3" r="BK152"/>
  <c r="J152"/>
  <c r="J62"/>
  <c r="R215"/>
  <c r="T258"/>
  <c r="T345"/>
  <c r="T344"/>
  <c i="4" r="T145"/>
  <c r="BK238"/>
  <c r="J238"/>
  <c r="J65"/>
  <c i="5" r="BK145"/>
  <c r="J145"/>
  <c r="J62"/>
  <c r="BK219"/>
  <c r="J219"/>
  <c r="J64"/>
  <c r="P219"/>
  <c r="BK290"/>
  <c r="J290"/>
  <c r="J68"/>
  <c i="2" r="T146"/>
  <c r="BK239"/>
  <c r="J239"/>
  <c r="J65"/>
  <c r="R288"/>
  <c r="R287"/>
  <c i="3" r="T152"/>
  <c r="BK215"/>
  <c r="J215"/>
  <c r="J64"/>
  <c r="BK258"/>
  <c r="J258"/>
  <c r="J65"/>
  <c i="4" r="P90"/>
  <c r="P89"/>
  <c r="P88"/>
  <c i="1" r="AU57"/>
  <c i="4" r="R184"/>
  <c r="T218"/>
  <c r="T286"/>
  <c r="T285"/>
  <c i="5" r="T90"/>
  <c r="T89"/>
  <c r="T88"/>
  <c r="R184"/>
  <c r="T219"/>
  <c r="T290"/>
  <c r="T289"/>
  <c i="2" r="BK284"/>
  <c r="J284"/>
  <c r="J66"/>
  <c i="4" r="BK283"/>
  <c r="J283"/>
  <c r="J66"/>
  <c i="5" r="BK286"/>
  <c r="J286"/>
  <c r="J66"/>
  <c i="3" r="BK341"/>
  <c r="J341"/>
  <c r="J67"/>
  <c i="5" r="E48"/>
  <c r="BE107"/>
  <c r="BE130"/>
  <c r="BE213"/>
  <c r="BE101"/>
  <c r="BE109"/>
  <c r="BE160"/>
  <c r="BE163"/>
  <c r="BE172"/>
  <c r="BE193"/>
  <c r="BE220"/>
  <c r="BE241"/>
  <c r="BE244"/>
  <c i="4" r="BK89"/>
  <c r="J89"/>
  <c r="J60"/>
  <c i="5" r="J52"/>
  <c r="F85"/>
  <c r="BE100"/>
  <c r="BE111"/>
  <c r="BE115"/>
  <c r="BE117"/>
  <c r="BE121"/>
  <c r="BE141"/>
  <c r="BE155"/>
  <c r="BE168"/>
  <c r="BE181"/>
  <c r="BE185"/>
  <c r="BE199"/>
  <c r="BE266"/>
  <c r="BE282"/>
  <c r="BE294"/>
  <c r="BE91"/>
  <c r="BE96"/>
  <c r="BE146"/>
  <c r="BE154"/>
  <c r="BE223"/>
  <c r="BE234"/>
  <c r="BE236"/>
  <c r="BE292"/>
  <c i="4" r="BK285"/>
  <c r="J285"/>
  <c r="J67"/>
  <c i="5" r="J54"/>
  <c r="BE104"/>
  <c r="BE178"/>
  <c r="BE269"/>
  <c r="BE287"/>
  <c r="BE293"/>
  <c r="BE99"/>
  <c r="BE126"/>
  <c r="BE156"/>
  <c r="BE157"/>
  <c r="BE228"/>
  <c r="BE248"/>
  <c r="BE251"/>
  <c r="BE254"/>
  <c r="J55"/>
  <c r="BE98"/>
  <c r="BE119"/>
  <c r="BE135"/>
  <c r="BE139"/>
  <c r="BE151"/>
  <c r="BE153"/>
  <c r="BE158"/>
  <c r="BE159"/>
  <c r="BE166"/>
  <c r="BE174"/>
  <c r="BE202"/>
  <c r="BE207"/>
  <c r="BE259"/>
  <c r="BE263"/>
  <c r="BE291"/>
  <c r="BE123"/>
  <c r="BE132"/>
  <c r="BE215"/>
  <c r="BE274"/>
  <c r="BE280"/>
  <c i="4" r="BE99"/>
  <c r="BE111"/>
  <c r="BE146"/>
  <c r="BE172"/>
  <c i="3" r="J91"/>
  <c r="J61"/>
  <c i="4" r="BE91"/>
  <c r="BE135"/>
  <c r="BE168"/>
  <c r="BE249"/>
  <c r="F55"/>
  <c r="J84"/>
  <c r="BE96"/>
  <c r="BE117"/>
  <c r="BE119"/>
  <c r="BE121"/>
  <c r="BE123"/>
  <c r="BE126"/>
  <c r="BE130"/>
  <c r="BE132"/>
  <c r="BE163"/>
  <c r="BE166"/>
  <c r="BE219"/>
  <c r="BE221"/>
  <c r="BE239"/>
  <c r="BE263"/>
  <c r="BE266"/>
  <c r="BE284"/>
  <c i="3" r="BK344"/>
  <c r="J344"/>
  <c r="J68"/>
  <c i="4" r="E78"/>
  <c r="BE100"/>
  <c r="BE151"/>
  <c r="BE159"/>
  <c r="BE160"/>
  <c r="BE181"/>
  <c r="BE185"/>
  <c r="BE193"/>
  <c r="BE234"/>
  <c r="BE246"/>
  <c r="BE287"/>
  <c r="BE288"/>
  <c r="BE289"/>
  <c r="BE109"/>
  <c r="BE201"/>
  <c r="BE226"/>
  <c r="BE232"/>
  <c r="BE242"/>
  <c r="J82"/>
  <c r="J85"/>
  <c r="BE101"/>
  <c r="BE156"/>
  <c r="BE157"/>
  <c r="BE158"/>
  <c r="BE199"/>
  <c r="BE212"/>
  <c r="BE214"/>
  <c r="BE256"/>
  <c r="BE260"/>
  <c r="BE271"/>
  <c r="BE251"/>
  <c r="BE277"/>
  <c r="BE98"/>
  <c r="BE104"/>
  <c r="BE107"/>
  <c r="BE115"/>
  <c r="BE139"/>
  <c r="BE141"/>
  <c r="BE153"/>
  <c r="BE154"/>
  <c r="BE155"/>
  <c r="BE174"/>
  <c r="BE178"/>
  <c r="BE206"/>
  <c r="BE279"/>
  <c r="BE290"/>
  <c i="3" r="E79"/>
  <c r="BE100"/>
  <c r="BE114"/>
  <c r="BE130"/>
  <c r="BE133"/>
  <c r="BE148"/>
  <c r="BE160"/>
  <c r="BE175"/>
  <c r="BE206"/>
  <c r="BE230"/>
  <c r="J83"/>
  <c r="BE105"/>
  <c r="BE108"/>
  <c r="BE216"/>
  <c r="BE281"/>
  <c r="BE291"/>
  <c r="BE337"/>
  <c r="F55"/>
  <c r="BE122"/>
  <c r="BE162"/>
  <c r="BE173"/>
  <c r="BE181"/>
  <c r="BE191"/>
  <c r="BE271"/>
  <c r="BE275"/>
  <c r="BE288"/>
  <c r="J55"/>
  <c r="BE92"/>
  <c r="BE124"/>
  <c r="BE126"/>
  <c r="BE137"/>
  <c r="BE161"/>
  <c r="BE167"/>
  <c r="BE179"/>
  <c r="BE252"/>
  <c r="BE254"/>
  <c r="BE259"/>
  <c r="BE335"/>
  <c r="BE347"/>
  <c i="2" r="BK287"/>
  <c r="J287"/>
  <c r="J67"/>
  <c i="3" r="BE102"/>
  <c r="BE104"/>
  <c r="BE118"/>
  <c r="BE128"/>
  <c r="BE142"/>
  <c r="BE163"/>
  <c r="BE164"/>
  <c r="BE166"/>
  <c r="BE210"/>
  <c r="BE238"/>
  <c r="BE283"/>
  <c r="BE298"/>
  <c r="BE301"/>
  <c i="2" r="J90"/>
  <c r="J61"/>
  <c i="3" r="J54"/>
  <c r="BE106"/>
  <c r="BE146"/>
  <c r="BE165"/>
  <c r="BE185"/>
  <c r="BE195"/>
  <c r="BE202"/>
  <c r="BE204"/>
  <c r="BE208"/>
  <c r="BE233"/>
  <c r="BE267"/>
  <c r="BE325"/>
  <c r="BE329"/>
  <c r="BE349"/>
  <c r="BE111"/>
  <c r="BE139"/>
  <c r="BE213"/>
  <c r="BE295"/>
  <c r="BE348"/>
  <c r="BE103"/>
  <c r="BE107"/>
  <c r="BE116"/>
  <c r="BE153"/>
  <c r="BE158"/>
  <c r="BE170"/>
  <c r="BE200"/>
  <c r="BE224"/>
  <c r="BE242"/>
  <c r="BE246"/>
  <c r="BE262"/>
  <c r="BE306"/>
  <c r="BE310"/>
  <c r="BE313"/>
  <c r="BE316"/>
  <c r="BE321"/>
  <c r="BE342"/>
  <c r="BE346"/>
  <c i="2" r="BE156"/>
  <c r="BE169"/>
  <c r="BE173"/>
  <c r="BE233"/>
  <c r="BE250"/>
  <c r="BE101"/>
  <c r="BE110"/>
  <c r="BE124"/>
  <c r="BE200"/>
  <c r="BE289"/>
  <c r="BE152"/>
  <c r="BE194"/>
  <c r="BE220"/>
  <c r="BE222"/>
  <c r="BE235"/>
  <c r="BE240"/>
  <c r="BE257"/>
  <c r="BE264"/>
  <c r="BE278"/>
  <c r="BE292"/>
  <c r="F55"/>
  <c r="E78"/>
  <c r="J82"/>
  <c r="J85"/>
  <c r="BE104"/>
  <c r="BE108"/>
  <c r="BE112"/>
  <c r="BE116"/>
  <c r="BE118"/>
  <c r="BE127"/>
  <c r="BE131"/>
  <c r="BE133"/>
  <c r="BE147"/>
  <c r="BE155"/>
  <c r="BE213"/>
  <c r="BE267"/>
  <c r="BE272"/>
  <c r="BE280"/>
  <c r="J54"/>
  <c r="BE100"/>
  <c r="BE120"/>
  <c r="BE122"/>
  <c r="BE159"/>
  <c r="BE161"/>
  <c r="BE164"/>
  <c r="BE215"/>
  <c r="BE252"/>
  <c r="BE293"/>
  <c r="BE140"/>
  <c r="BE142"/>
  <c r="BE158"/>
  <c r="BE91"/>
  <c r="BE94"/>
  <c r="BE96"/>
  <c r="BE136"/>
  <c r="BE154"/>
  <c r="BE160"/>
  <c r="BE202"/>
  <c r="BE243"/>
  <c r="BE285"/>
  <c r="BE291"/>
  <c r="BE98"/>
  <c r="BE157"/>
  <c r="BE167"/>
  <c r="BE175"/>
  <c r="BE179"/>
  <c r="BE182"/>
  <c r="BE186"/>
  <c r="BE207"/>
  <c r="BE227"/>
  <c r="BE247"/>
  <c r="BE261"/>
  <c i="3" r="F35"/>
  <c i="1" r="BB56"/>
  <c i="2" r="J34"/>
  <c i="1" r="AW55"/>
  <c i="5" r="F37"/>
  <c i="1" r="BD58"/>
  <c i="3" r="F36"/>
  <c i="1" r="BC56"/>
  <c i="4" r="F36"/>
  <c i="1" r="BC57"/>
  <c i="5" r="J34"/>
  <c i="1" r="AW58"/>
  <c i="4" r="F34"/>
  <c i="1" r="BA57"/>
  <c i="4" r="F35"/>
  <c i="1" r="BB57"/>
  <c i="3" r="J34"/>
  <c i="1" r="AW56"/>
  <c i="2" r="F37"/>
  <c i="1" r="BD55"/>
  <c i="2" r="F34"/>
  <c i="1" r="BA55"/>
  <c i="3" r="F34"/>
  <c i="1" r="BA56"/>
  <c i="5" r="F36"/>
  <c i="1" r="BC58"/>
  <c i="5" r="F34"/>
  <c i="1" r="BA58"/>
  <c i="2" r="F36"/>
  <c i="1" r="BC55"/>
  <c i="2" r="F35"/>
  <c i="1" r="BB55"/>
  <c i="5" r="F35"/>
  <c i="1" r="BB58"/>
  <c i="4" r="F37"/>
  <c i="1" r="BD57"/>
  <c i="3" r="F37"/>
  <c i="1" r="BD56"/>
  <c i="4" r="J34"/>
  <c i="1" r="AW57"/>
  <c i="2" l="1" r="T89"/>
  <c r="T88"/>
  <c r="R89"/>
  <c r="R88"/>
  <c i="3" r="P90"/>
  <c r="P89"/>
  <c i="1" r="AU56"/>
  <c i="5" r="BK89"/>
  <c r="J89"/>
  <c r="J60"/>
  <c i="4" r="R89"/>
  <c r="R88"/>
  <c r="T89"/>
  <c r="T88"/>
  <c i="3" r="R90"/>
  <c r="R89"/>
  <c i="5" r="R89"/>
  <c r="R88"/>
  <c i="3" r="BK90"/>
  <c r="J90"/>
  <c r="J60"/>
  <c i="5" r="P89"/>
  <c r="P88"/>
  <c i="1" r="AU58"/>
  <c i="2" r="P89"/>
  <c r="P88"/>
  <c i="1" r="AU55"/>
  <c i="3" r="T90"/>
  <c r="T89"/>
  <c i="2" r="BK89"/>
  <c r="J89"/>
  <c r="J60"/>
  <c i="5" r="J90"/>
  <c r="J61"/>
  <c r="BK289"/>
  <c r="J289"/>
  <c r="J67"/>
  <c i="4" r="BK88"/>
  <c r="J88"/>
  <c r="J59"/>
  <c i="3" r="BK89"/>
  <c r="J89"/>
  <c i="2" r="BK88"/>
  <c r="J88"/>
  <c i="3" r="J33"/>
  <c i="1" r="AV56"/>
  <c r="AT56"/>
  <c i="3" r="F33"/>
  <c i="1" r="AZ56"/>
  <c i="4" r="J33"/>
  <c i="1" r="AV57"/>
  <c r="AT57"/>
  <c i="2" r="J30"/>
  <c i="1" r="AG55"/>
  <c r="BD54"/>
  <c r="W33"/>
  <c i="4" r="F33"/>
  <c i="1" r="AZ57"/>
  <c i="2" r="F33"/>
  <c i="1" r="AZ55"/>
  <c i="2" r="J33"/>
  <c i="1" r="AV55"/>
  <c r="AT55"/>
  <c r="BB54"/>
  <c r="W31"/>
  <c r="BA54"/>
  <c r="AW54"/>
  <c r="AK30"/>
  <c i="5" r="J33"/>
  <c i="1" r="AV58"/>
  <c r="AT58"/>
  <c r="BC54"/>
  <c r="W32"/>
  <c i="5" r="F33"/>
  <c i="1" r="AZ58"/>
  <c i="3" r="J30"/>
  <c i="1" r="AG56"/>
  <c i="5" l="1" r="BK88"/>
  <c r="J88"/>
  <c i="1" r="AN56"/>
  <c i="3" r="J59"/>
  <c i="1" r="AN55"/>
  <c i="3" r="J39"/>
  <c i="2" r="J59"/>
  <c r="J39"/>
  <c i="4" r="J30"/>
  <c i="1" r="AG57"/>
  <c r="AN57"/>
  <c i="5" r="J30"/>
  <c i="1" r="AG58"/>
  <c r="AX54"/>
  <c r="AU54"/>
  <c r="AZ54"/>
  <c r="W29"/>
  <c r="W30"/>
  <c r="AY54"/>
  <c i="5" l="1" r="J39"/>
  <c r="J59"/>
  <c i="4" r="J39"/>
  <c i="1" r="AN58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<sst xmlns="http://schemas.openxmlformats.org/spreadsheetml/2006/main">
  <si>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</si>
  <si>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</si>
  <si>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</si>
  <si>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</si>
  <si>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</si>
  <si>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{98376ebc-3dd9-4ff3-a97f-ee6ed7bcb211}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</si>
  <si>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</si>
  <si>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</si>
  <si>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</si>
  <si>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</si>
  <si>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</si>
  <si>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</si>
  <si>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</si>
  <si>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</si>
  <si>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</si>
  <si>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</si>
  <si>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</si>
  <si>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– Výsadby BK16d, BK17a, BK17b a BC10 v k.ú. Veselí-Předměstí</t>
  </si>
  <si>
    <t>KSO:</t>
  </si>
  <si>
    <t/>
  </si>
  <si>
    <t>CC-CZ:</t>
  </si>
  <si>
    <t>Místo:</t>
  </si>
  <si>
    <t>Veselí nad Moravou</t>
  </si>
  <si>
    <t>Datum:</t>
  </si>
  <si>
    <t>25. 11. 2023</t>
  </si>
  <si>
    <t>Zadavatel:</t>
  </si>
  <si>
    <t>IČ:</t>
  </si>
  <si>
    <t>01312774</t>
  </si>
  <si>
    <t>KPÚ pro JMK, pobočka Hodonín</t>
  </si>
  <si>
    <t>DIČ:</t>
  </si>
  <si>
    <t>CZ01312774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</si>
  <si>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</si>
  <si>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</si>
  <si>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</si>
  <si>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</si>
  <si>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</si>
  <si>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</si>
  <si>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</si>
  <si>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</si>
  <si>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</si>
  <si>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</si>
  <si>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</si>
  <si>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</si>
  <si>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</si>
  <si>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</si>
  <si>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</si>
  <si>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</si>
  <si>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</si>
  <si>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</si>
  <si>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</si>
  <si>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</si>
  <si>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</si>
  <si>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</si>
  <si>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</si>
  <si>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</si>
  <si>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</si>
  <si>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</si>
  <si>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</si>
  <si>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</si>
  <si>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</si>
  <si>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</si>
  <si>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</si>
  <si>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</si>
  <si>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</si>
  <si>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</si>
  <si>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</si>
  <si>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</si>
  <si>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</si>
  <si>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</si>
  <si>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</si>
  <si>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</si>
  <si>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</si>
  <si>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</si>
  <si>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</si>
  <si>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</si>
  <si>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</si>
  <si>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</si>
  <si>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</si>
  <si>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BK17a</t>
  </si>
  <si>
    <t>Biokoridor BK17a (oblasti A, B)</t>
  </si>
  <si>
    <t>STA</t>
  </si>
  <si>
    <t>1</t>
  </si>
  <si>
    <t>{536bd484-f664-4c8a-95d1-9fa0f8fd4142}</t>
  </si>
  <si>
    <t>2</t>
  </si>
  <si>
    <t>BC10</t>
  </si>
  <si>
    <t>Biocentrum BC10 (oblast C)</t>
  </si>
  <si>
    <t>{2ccb01ac-26d5-4a4d-97dc-03008be13dba}</t>
  </si>
  <si>
    <t>BK17b</t>
  </si>
  <si>
    <t>Biokoridor BK17b (oblast D)</t>
  </si>
  <si>
    <t>{2a235572-eb59-4961-8a0f-3206fd365672}</t>
  </si>
  <si>
    <t>BK16d</t>
  </si>
  <si>
    <t>Biokoridor BK16d (oblasti E, F)</t>
  </si>
  <si>
    <t>{8db4e95d-f528-4b0c-bf30-17b54a831326}</t>
  </si>
  <si>
    <t>KRYCÍ LIST SOUPISU PRACÍ</t>
  </si>
  <si>
    <t>Objekt:</t>
  </si>
  <si>
    <t>BK17a - Biokoridor BK17a (oblasti A, B)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</si>
  <si>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</si>
  <si>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</si>
  <si>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</si>
  <si>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</si>
  <si>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</si>
  <si>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04 - Výsadba stromů</t>
  </si>
  <si>
    <t xml:space="preserve">    05 - Výsadba keřů</t>
  </si>
  <si>
    <t xml:space="preserve">    07 - Následná péče (1.rok)</t>
  </si>
  <si>
    <t xml:space="preserve">    08 - Následná péče (2.rok)</t>
  </si>
  <si>
    <t xml:space="preserve">    09 - Následná péče (3.rok)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</si>
  <si>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</si>
  <si>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</si>
  <si>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</si>
  <si>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</si>
  <si>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</si>
  <si>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</si>
  <si>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</si>
  <si>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</si>
  <si>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</si>
  <si>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</si>
  <si>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</si>
  <si>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</si>
  <si>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</si>
  <si>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</si>
  <si>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</si>
  <si>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</si>
  <si>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</si>
  <si>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</si>
  <si>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</si>
  <si>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04</t>
  </si>
  <si>
    <t>Výsadba stromů</t>
  </si>
  <si>
    <t>K</t>
  </si>
  <si>
    <t>183101115</t>
  </si>
  <si>
    <t>Hloubení jamek bez výměny půdy zeminy skupiny 1 až 4 obj přes 0,125 do 0,4 m3 v rovině a svahu do 1:5</t>
  </si>
  <si>
    <t>kus</t>
  </si>
  <si>
    <t>CS ÚRS 2024 01</t>
  </si>
  <si>
    <t>4</t>
  </si>
  <si>
    <t>296064772</t>
  </si>
  <si>
    <t>Online PSC</t>
  </si>
  <si>
    <t>https://podminky.urs.cz/item/CS_URS_2024_01/183101115</t>
  </si>
  <si>
    <t>VV</t>
  </si>
  <si>
    <t>39+65</t>
  </si>
  <si>
    <t>184102114</t>
  </si>
  <si>
    <t>Výsadba dřeviny s balem D přes 0,4 do 0,5 m do jamky se zalitím v rovině a svahu do 1:5</t>
  </si>
  <si>
    <t>762167158</t>
  </si>
  <si>
    <t>https://podminky.urs.cz/item/CS_URS_2024_01/184102114</t>
  </si>
  <si>
    <t>3</t>
  </si>
  <si>
    <t>M</t>
  </si>
  <si>
    <t>R-04.002</t>
  </si>
  <si>
    <t>Quercus Robur, OK 10-12 cm, výška min. 2 m, průměr balu 40-50 cm, včetně dopravy materiálu</t>
  </si>
  <si>
    <t>8</t>
  </si>
  <si>
    <t>341542915</t>
  </si>
  <si>
    <t>39 "oblasti A, B</t>
  </si>
  <si>
    <t>R-04.004</t>
  </si>
  <si>
    <t>Juglans Regia, OK 10-12 cm, výška min. 2 m, průměr balu 40-50 cm, včetně dopravy materiálu</t>
  </si>
  <si>
    <t>-1372202380</t>
  </si>
  <si>
    <t>65 "oblasti A, B</t>
  </si>
  <si>
    <t>5</t>
  </si>
  <si>
    <t>R-04.010</t>
  </si>
  <si>
    <t>Hnojení stromů tabletovým hnojivem, 5 ks ke každému stromu</t>
  </si>
  <si>
    <t>-1482428206</t>
  </si>
  <si>
    <t>6</t>
  </si>
  <si>
    <t>R-04.011</t>
  </si>
  <si>
    <t>Tabletové hnojivo, včetně dopravy materiálu</t>
  </si>
  <si>
    <t>kg</t>
  </si>
  <si>
    <t>42515639</t>
  </si>
  <si>
    <t>P</t>
  </si>
  <si>
    <t>Poznámka k položce:_x000d_
4 ks (4x10g) ke každému stromu</t>
  </si>
  <si>
    <t>104*0,04 'Přepočtené koeficientem množství</t>
  </si>
  <si>
    <t>7</t>
  </si>
  <si>
    <t>185802114</t>
  </si>
  <si>
    <t>Hnojení půdy umělým hnojivem k jednotlivým stromům v rovině a svahu do 1:5</t>
  </si>
  <si>
    <t>t</t>
  </si>
  <si>
    <t>-1053838727</t>
  </si>
  <si>
    <t>https://podminky.urs.cz/item/CS_URS_2024_01/185802114</t>
  </si>
  <si>
    <t>Poznámka k položce:_x000d_
cca 120g ke každému stromu</t>
  </si>
  <si>
    <t>104*0,120*0,001*1,2</t>
  </si>
  <si>
    <t>R-04.012</t>
  </si>
  <si>
    <t>Půdní kondicionér (hydroabsorbent), včetně dopravy materiálu</t>
  </si>
  <si>
    <t>-1562950109</t>
  </si>
  <si>
    <t>0,015*1000 'Přepočtené koeficientem množství</t>
  </si>
  <si>
    <t>9</t>
  </si>
  <si>
    <t>184215412</t>
  </si>
  <si>
    <t>Zhotovení závlahové mísy dřevin D do 1,0 m v rovině nebo na svahu do 1:5</t>
  </si>
  <si>
    <t>1084570955</t>
  </si>
  <si>
    <t>https://podminky.urs.cz/item/CS_URS_2024_01/184215412</t>
  </si>
  <si>
    <t>10</t>
  </si>
  <si>
    <t>184501141</t>
  </si>
  <si>
    <t>Zhotovení obalu z rákosové rohože v rovině a svahu do 1:5</t>
  </si>
  <si>
    <t>m2</t>
  </si>
  <si>
    <t>1189487244</t>
  </si>
  <si>
    <t>https://podminky.urs.cz/item/CS_URS_2024_01/184501141</t>
  </si>
  <si>
    <t>Poznámka k položce:_x000d_
cca 1,4x0,3 m rohože na 1 strom</t>
  </si>
  <si>
    <t>104*(1,4*0,3)</t>
  </si>
  <si>
    <t>11</t>
  </si>
  <si>
    <t>618940020</t>
  </si>
  <si>
    <t>Rákosová rohož na obalení kmene, rákos ohradový neloupaný, včetně dopravy materiálu</t>
  </si>
  <si>
    <t>-363392556</t>
  </si>
  <si>
    <t>43,68*1,15 'Přepočtené koeficientem množství</t>
  </si>
  <si>
    <t>184215133</t>
  </si>
  <si>
    <t>Ukotvení kmene dřevin třemi kůly D do 0,1 m délky do 3 m</t>
  </si>
  <si>
    <t>839131113</t>
  </si>
  <si>
    <t>https://podminky.urs.cz/item/CS_URS_2024_01/184215133</t>
  </si>
  <si>
    <t>13</t>
  </si>
  <si>
    <t>605912550</t>
  </si>
  <si>
    <t>Kůl vyvazovací dřevěný impregnovaný délka 250 cm průměr 6 cm, včetně dopravy materiálu</t>
  </si>
  <si>
    <t>-1942388448</t>
  </si>
  <si>
    <t>104*3 'Přepočtené koeficientem množství</t>
  </si>
  <si>
    <t>14</t>
  </si>
  <si>
    <t>R-04.013</t>
  </si>
  <si>
    <t>Příčné spojky ke kotvícím kůlům, včetně dopravy materiálu</t>
  </si>
  <si>
    <t>-849387967</t>
  </si>
  <si>
    <t>Poznámka k položce:_x000d_
3 ks/strom</t>
  </si>
  <si>
    <t>15</t>
  </si>
  <si>
    <t>184911111</t>
  </si>
  <si>
    <t>Uvázání dřeviny ke kůlům, včetně dopravy materiálu</t>
  </si>
  <si>
    <t>-1084202948</t>
  </si>
  <si>
    <t>https://podminky.urs.cz/item/CS_URS_2024_01/184911111</t>
  </si>
  <si>
    <t>Poznámka k položce:_x000d_
úvazek cca 2 m/strom</t>
  </si>
  <si>
    <t>16</t>
  </si>
  <si>
    <t>184911421</t>
  </si>
  <si>
    <t>Mulčování rostlin kůrou tl. do 0,1 m v rovině a svahu do 1:5</t>
  </si>
  <si>
    <t>-377265728</t>
  </si>
  <si>
    <t>https://podminky.urs.cz/item/CS_URS_2024_01/184911421</t>
  </si>
  <si>
    <t>Poznámka k položce:_x000d_
plocha jamky u stromů cca 0,8 m2</t>
  </si>
  <si>
    <t>104*0,8</t>
  </si>
  <si>
    <t>17</t>
  </si>
  <si>
    <t>103911000</t>
  </si>
  <si>
    <t>Mulčovací kůra volně ložená, včetně dopravy materiálu</t>
  </si>
  <si>
    <t>m3</t>
  </si>
  <si>
    <t>782340826</t>
  </si>
  <si>
    <t>83,2*0,115 'Přepočtené koeficientem množství</t>
  </si>
  <si>
    <t>18</t>
  </si>
  <si>
    <t>184801121</t>
  </si>
  <si>
    <t>Ošetření vysazených dřevin solitérních v rovině nebo na svahu do 1:5</t>
  </si>
  <si>
    <t>766610807</t>
  </si>
  <si>
    <t>https://podminky.urs.cz/item/CS_URS_2024_01/184801121</t>
  </si>
  <si>
    <t>Poznámka k položce:_x000d_
komparativní (srovnávací) řez těsně po výsadbě včetně odstranění odumřelých a suchých částí</t>
  </si>
  <si>
    <t>19</t>
  </si>
  <si>
    <t>185804312</t>
  </si>
  <si>
    <t>Zalití stromů vodou</t>
  </si>
  <si>
    <t>1564388728</t>
  </si>
  <si>
    <t>https://podminky.urs.cz/item/CS_URS_2024_01/185804312</t>
  </si>
  <si>
    <t>Poznámka k položce:_x000d_
cca 60 l/strom</t>
  </si>
  <si>
    <t>104*0,06</t>
  </si>
  <si>
    <t>20</t>
  </si>
  <si>
    <t>185851121</t>
  </si>
  <si>
    <t>Dovoz vody pro zálivku stromů na vzdálenost do 1 km</t>
  </si>
  <si>
    <t>-1341261973</t>
  </si>
  <si>
    <t>https://podminky.urs.cz/item/CS_URS_2024_01/185851121</t>
  </si>
  <si>
    <t>185851129</t>
  </si>
  <si>
    <t>Příplatek k dovozu vody pro zálivku rostlin do 1000 m ZKD 1000 m</t>
  </si>
  <si>
    <t>-529600957</t>
  </si>
  <si>
    <t>https://podminky.urs.cz/item/CS_URS_2024_01/185851129</t>
  </si>
  <si>
    <t>Poznámka k položce:_x000d_
odhadovaná dopravní vzdálenost - celkem do 6 km</t>
  </si>
  <si>
    <t>6,24*5</t>
  </si>
  <si>
    <t>05</t>
  </si>
  <si>
    <t>Výsadba keřů</t>
  </si>
  <si>
    <t>22</t>
  </si>
  <si>
    <t>183111114</t>
  </si>
  <si>
    <t>Hloubení jamek bez výměny půdy zeminy skupiny 1 až 4 obj přes 0,01 do 0,02 m3 v rovině a svahu do 1:5</t>
  </si>
  <si>
    <t>-691883768</t>
  </si>
  <si>
    <t>https://podminky.urs.cz/item/CS_URS_2024_01/183111114</t>
  </si>
  <si>
    <t>265 "keře skupiny A</t>
  </si>
  <si>
    <t>255 "keře skupiny B</t>
  </si>
  <si>
    <t>Součet</t>
  </si>
  <si>
    <t>23</t>
  </si>
  <si>
    <t>184102211</t>
  </si>
  <si>
    <t>Výsadba keře bez balu výšky do 1 m do jamky v rovině a svahu do 1:5 s prvním zalitím v objemu cca 10 l/keř</t>
  </si>
  <si>
    <t>-1949456528</t>
  </si>
  <si>
    <t>https://podminky.urs.cz/item/CS_URS_2024_01/184102211</t>
  </si>
  <si>
    <t>24</t>
  </si>
  <si>
    <t>R-05.003</t>
  </si>
  <si>
    <t>Rhamnus Cathartica, výška keře 40-60 cm, objem KO min. 5 l, včetně dopravy materiálu</t>
  </si>
  <si>
    <t>1714149553</t>
  </si>
  <si>
    <t>25</t>
  </si>
  <si>
    <t>R-05.004</t>
  </si>
  <si>
    <t>Euonymus Europaeus, výška keře 40-60 cm, objem KO min. 5 l, včetně dopravy materiálu</t>
  </si>
  <si>
    <t>-1112916636</t>
  </si>
  <si>
    <t>26</t>
  </si>
  <si>
    <t>R-05.005</t>
  </si>
  <si>
    <t>Sorbus Aucuparia, výška keře 40-60 cm, objem KO min. 5 l, včetně dopravy materiálu</t>
  </si>
  <si>
    <t>-1814607644</t>
  </si>
  <si>
    <t>27</t>
  </si>
  <si>
    <t>R-05.006</t>
  </si>
  <si>
    <t>Cornus Mas, výška keře 40-60 cm, objem KO min. 5 l, včetně dopravy materiálu</t>
  </si>
  <si>
    <t>-1631373294</t>
  </si>
  <si>
    <t>28</t>
  </si>
  <si>
    <t>R-05.007</t>
  </si>
  <si>
    <t>Crataegus Laevigata, výška keře 40-60 cm, objem KO min. 5 l, včetně dopravy materiálu</t>
  </si>
  <si>
    <t>58394330</t>
  </si>
  <si>
    <t>29</t>
  </si>
  <si>
    <t>R-05.008</t>
  </si>
  <si>
    <t>Ligustrum Vulgare, výška keře 40-60 cm, objem KO min. 5 l, včetně dopravy materiálu</t>
  </si>
  <si>
    <t>-526397586</t>
  </si>
  <si>
    <t>30</t>
  </si>
  <si>
    <t>R-05.010</t>
  </si>
  <si>
    <t>Hnojení keřů tabletovým hnojivem</t>
  </si>
  <si>
    <t>-1108248831</t>
  </si>
  <si>
    <t>31</t>
  </si>
  <si>
    <t>R-05.011</t>
  </si>
  <si>
    <t>-598576485</t>
  </si>
  <si>
    <t>Poznámka k položce:_x000d_
2 ks (2x10 g) ke každému keři</t>
  </si>
  <si>
    <t>520*0,02 'Přepočtené koeficientem množství</t>
  </si>
  <si>
    <t>32</t>
  </si>
  <si>
    <t>185802114-R02</t>
  </si>
  <si>
    <t>Hnojení půdy umělým hnojivem k jednotlivým keřům v rovině a svahu do 1:5</t>
  </si>
  <si>
    <t>660065653</t>
  </si>
  <si>
    <t>Poznámka k položce:_x000d_
cca 30g ke každému keři</t>
  </si>
  <si>
    <t>520*0,03*0,001</t>
  </si>
  <si>
    <t>33</t>
  </si>
  <si>
    <t>251911550-R02</t>
  </si>
  <si>
    <t>504245203</t>
  </si>
  <si>
    <t>0,016*1000 'Přepočtené koeficientem množství</t>
  </si>
  <si>
    <t>34</t>
  </si>
  <si>
    <t>R-05.185804311</t>
  </si>
  <si>
    <t>Zalití keřů vodou</t>
  </si>
  <si>
    <t>-1623168952</t>
  </si>
  <si>
    <t>https://podminky.urs.cz/item/CS_URS_2024_01/R-05.185804311</t>
  </si>
  <si>
    <t>Poznámka k položce:_x000d_
cca 20 l/keř</t>
  </si>
  <si>
    <t>520*0,02</t>
  </si>
  <si>
    <t>35</t>
  </si>
  <si>
    <t>R-05.185851121</t>
  </si>
  <si>
    <t>Dovoz vody pro zálivku keřů na vzdálenost do 1 km</t>
  </si>
  <si>
    <t>1330323602</t>
  </si>
  <si>
    <t>https://podminky.urs.cz/item/CS_URS_2024_01/R-05.185851121</t>
  </si>
  <si>
    <t>36</t>
  </si>
  <si>
    <t>R01-185851129</t>
  </si>
  <si>
    <t>-1808403273</t>
  </si>
  <si>
    <t>https://podminky.urs.cz/item/CS_URS_2024_01/R01-185851129</t>
  </si>
  <si>
    <t>10,4*5</t>
  </si>
  <si>
    <t>37</t>
  </si>
  <si>
    <t>R-05.348951251</t>
  </si>
  <si>
    <t>Osazení oplocení lesních kultur výšky do 1,5 m s drátěným pletivem</t>
  </si>
  <si>
    <t>m</t>
  </si>
  <si>
    <t>-46354752</t>
  </si>
  <si>
    <t>Poznámka k položce:_x000d_
včetně dodávky kůlů výšky 2 m (dub, nebo akát) a lesnického uzlíkového pletiva výšky 160 cm</t>
  </si>
  <si>
    <t>104*(2*2+2*8) "cca 104 skupin keřů o rozměrech 2x8 m</t>
  </si>
  <si>
    <t>38</t>
  </si>
  <si>
    <t>184801131</t>
  </si>
  <si>
    <t>Ošetření vysazených dřevin ve skupinách v rovině nebo na svahu do 1:5</t>
  </si>
  <si>
    <t>270293346</t>
  </si>
  <si>
    <t>https://podminky.urs.cz/item/CS_URS_2024_01/184801131</t>
  </si>
  <si>
    <t>Poznámka k položce:_x000d_
srovnávací řez těsně po výsadbě</t>
  </si>
  <si>
    <t>07</t>
  </si>
  <si>
    <t>Následná péče (1.rok)</t>
  </si>
  <si>
    <t>39</t>
  </si>
  <si>
    <t>184851413.001</t>
  </si>
  <si>
    <t>Zpětný řez netrnitých keřů po výsadbě v přes 1 m</t>
  </si>
  <si>
    <t>876924596</t>
  </si>
  <si>
    <t>https://podminky.urs.cz/item/CS_URS_2024_01/184851413.001</t>
  </si>
  <si>
    <t>Poznámka k položce:_x000d_
2x první rok</t>
  </si>
  <si>
    <t>90*2 "euonymus europaeus</t>
  </si>
  <si>
    <t>90*2 "sorbus aucuparia</t>
  </si>
  <si>
    <t>85*2 "ligustrum vulgare</t>
  </si>
  <si>
    <t>85*2 "cornus mas</t>
  </si>
  <si>
    <t>40</t>
  </si>
  <si>
    <t>184851423.001</t>
  </si>
  <si>
    <t>Zpětný řez trnitých keřů po výsadbě v přes 1 m</t>
  </si>
  <si>
    <t>403933435</t>
  </si>
  <si>
    <t>https://podminky.urs.cz/item/CS_URS_2024_01/184851423.001</t>
  </si>
  <si>
    <t>85*2 "rhamnus cathartica</t>
  </si>
  <si>
    <t>85*2 "crataegus leavigata</t>
  </si>
  <si>
    <t>41</t>
  </si>
  <si>
    <t>R-07.002</t>
  </si>
  <si>
    <t>Kontrola kotvení stromů a jeho případná oprava (včetně materiálu)</t>
  </si>
  <si>
    <t>205384733</t>
  </si>
  <si>
    <t>Poznámka k položce:_x000d_
1x 1. rok, 1x 2. rok, 1x 3. rok</t>
  </si>
  <si>
    <t>42</t>
  </si>
  <si>
    <t>R-07.003</t>
  </si>
  <si>
    <t>Kontrola zdravotního stavu stromů i keřů, úprava závlahové mísy, odplevelení a doplnění mulče (včetně materiálu)</t>
  </si>
  <si>
    <t>52758968</t>
  </si>
  <si>
    <t>Poznámka k položce:_x000d_
2x 1. rok, 2x 2. rok, 2x 3. rok</t>
  </si>
  <si>
    <t>2*104 "stromy</t>
  </si>
  <si>
    <t>2*520 "keře</t>
  </si>
  <si>
    <t>43</t>
  </si>
  <si>
    <t>R-07.008</t>
  </si>
  <si>
    <t>Zalití rostlin vodou</t>
  </si>
  <si>
    <t>-1410933045</t>
  </si>
  <si>
    <t>https://podminky.urs.cz/item/CS_URS_2024_01/R-07.008</t>
  </si>
  <si>
    <t>Poznámka k položce:_x000d_
cca 50 l/strom; 8x během 1. roku, 6x během 2. roku, 6x během 3. roku_x000d_
cca 20 l/keř; 8x během 1. roku, 6x během 2. roku, 6x během 3. roku</t>
  </si>
  <si>
    <t>8*0,05*104 "stromy</t>
  </si>
  <si>
    <t>8*0,02*520 "keře</t>
  </si>
  <si>
    <t>44</t>
  </si>
  <si>
    <t>R-07.009</t>
  </si>
  <si>
    <t>Dovoz vody pro zálivku rostlin za vzdálenost do 1 km</t>
  </si>
  <si>
    <t>-1897237139</t>
  </si>
  <si>
    <t>https://podminky.urs.cz/item/CS_URS_2024_01/R-07.009</t>
  </si>
  <si>
    <t>45</t>
  </si>
  <si>
    <t>R-07.010</t>
  </si>
  <si>
    <t>-33454964</t>
  </si>
  <si>
    <t>https://podminky.urs.cz/item/CS_URS_2024_01/R-07.010</t>
  </si>
  <si>
    <t>Poznámka k položce:_x000d_
předpoklad - dopravní vzdálenost do 6 km</t>
  </si>
  <si>
    <t>124,8*5</t>
  </si>
  <si>
    <t>08</t>
  </si>
  <si>
    <t>Následná péče (2.rok)</t>
  </si>
  <si>
    <t>46</t>
  </si>
  <si>
    <t>R-08.002</t>
  </si>
  <si>
    <t>2065075380</t>
  </si>
  <si>
    <t>47</t>
  </si>
  <si>
    <t>R-08.003</t>
  </si>
  <si>
    <t>1684548184</t>
  </si>
  <si>
    <t>48</t>
  </si>
  <si>
    <t>R-08.008</t>
  </si>
  <si>
    <t>200893031</t>
  </si>
  <si>
    <t>https://podminky.urs.cz/item/CS_URS_2024_01/R-08.008</t>
  </si>
  <si>
    <t>6*0,05*104 "stromy</t>
  </si>
  <si>
    <t>6*0,02*520 "keře</t>
  </si>
  <si>
    <t>49</t>
  </si>
  <si>
    <t>R-08.009</t>
  </si>
  <si>
    <t>1326511057</t>
  </si>
  <si>
    <t>https://podminky.urs.cz/item/CS_URS_2024_01/R-08.009</t>
  </si>
  <si>
    <t>50</t>
  </si>
  <si>
    <t>R-08.010</t>
  </si>
  <si>
    <t>1628667293</t>
  </si>
  <si>
    <t>https://podminky.urs.cz/item/CS_URS_2024_01/R-08.010</t>
  </si>
  <si>
    <t>93,6*5</t>
  </si>
  <si>
    <t>09</t>
  </si>
  <si>
    <t>Následná péče (3.rok)</t>
  </si>
  <si>
    <t>51</t>
  </si>
  <si>
    <t>184215173.001</t>
  </si>
  <si>
    <t>Odstranění ukotvení kmene dřevin třemi kůly D do 0,1 m délky do 3 m</t>
  </si>
  <si>
    <t>735942049</t>
  </si>
  <si>
    <t>https://podminky.urs.cz/item/CS_URS_2024_01/184215173.001</t>
  </si>
  <si>
    <t>Poznámka k položce:_x000d_
kůly se odstraní ke konci třetího roku po výsadbě</t>
  </si>
  <si>
    <t>52</t>
  </si>
  <si>
    <t>184501181.001</t>
  </si>
  <si>
    <t>Odstranění obalu z rákosové nebo kokosové rohože v rovině a svahu do 1:5</t>
  </si>
  <si>
    <t>1591522552</t>
  </si>
  <si>
    <t>https://podminky.urs.cz/item/CS_URS_2024_01/184501181.001</t>
  </si>
  <si>
    <t>Poznámka k položce:_x000d_
obaly se odstraní ke konci třetího roku po výsadbě</t>
  </si>
  <si>
    <t>53</t>
  </si>
  <si>
    <t>R-09.001</t>
  </si>
  <si>
    <t>Výchovný řez stromů výšky do 4 m, včetně rozřezání větví a složení na hromady do 20 m</t>
  </si>
  <si>
    <t>-101564787</t>
  </si>
  <si>
    <t>https://podminky.urs.cz/item/CS_URS_2024_01/R-09.001</t>
  </si>
  <si>
    <t>Poznámka k položce:_x000d_
1x třetí rok</t>
  </si>
  <si>
    <t>54</t>
  </si>
  <si>
    <t>R-09.002</t>
  </si>
  <si>
    <t>-972670119</t>
  </si>
  <si>
    <t>55</t>
  </si>
  <si>
    <t>R-09.003</t>
  </si>
  <si>
    <t>910793000</t>
  </si>
  <si>
    <t>56</t>
  </si>
  <si>
    <t>R-09.004</t>
  </si>
  <si>
    <t>Drcení ořezaných větví stromů D do 100 mm</t>
  </si>
  <si>
    <t>-1508590583</t>
  </si>
  <si>
    <t>https://podminky.urs.cz/item/CS_URS_2024_01/R-09.004</t>
  </si>
  <si>
    <t>Poznámka k položce:_x000d_
předpoklad - z 1 stromu bude odstraněno cca 0,05 m3 větví</t>
  </si>
  <si>
    <t>104*0,05</t>
  </si>
  <si>
    <t>57</t>
  </si>
  <si>
    <t>R-09.005</t>
  </si>
  <si>
    <t>Vodorovné přemístění větví stromů do 5 km, včetně naložení na dopravní prostředek a složení na skládce</t>
  </si>
  <si>
    <t>-270393430</t>
  </si>
  <si>
    <t>https://podminky.urs.cz/item/CS_URS_2024_01/R-09.005</t>
  </si>
  <si>
    <t>Poznámka k položce:_x000d_
předpoklad - dopravní vzdálenost na skládku do 12 km</t>
  </si>
  <si>
    <t>58</t>
  </si>
  <si>
    <t>R-09.006</t>
  </si>
  <si>
    <t>Příplatek k vodorovnému přemístění větví stromů ZKD 5 km</t>
  </si>
  <si>
    <t>1707295978</t>
  </si>
  <si>
    <t>https://podminky.urs.cz/item/CS_URS_2024_01/R-09.006</t>
  </si>
  <si>
    <t>2*104</t>
  </si>
  <si>
    <t>59</t>
  </si>
  <si>
    <t>R-09.007</t>
  </si>
  <si>
    <t>Poplatek za uložení dřevní hmoty na skládce</t>
  </si>
  <si>
    <t>-593853004</t>
  </si>
  <si>
    <t>Poznámka k položce:_x000d_
předpoklad - objemová hmotnost dřeva cca 500 kg/m3</t>
  </si>
  <si>
    <t>5,2*0,5 "ošetřované stromy</t>
  </si>
  <si>
    <t>(0,02*312)*0,5 "kotvící kůly odstraněné ke konci třetího roku</t>
  </si>
  <si>
    <t>60</t>
  </si>
  <si>
    <t>R-09.008</t>
  </si>
  <si>
    <t>1296642040</t>
  </si>
  <si>
    <t>https://podminky.urs.cz/item/CS_URS_2024_01/R-09.008</t>
  </si>
  <si>
    <t>61</t>
  </si>
  <si>
    <t>R-09.009</t>
  </si>
  <si>
    <t>-845802192</t>
  </si>
  <si>
    <t>https://podminky.urs.cz/item/CS_URS_2024_01/R-09.009</t>
  </si>
  <si>
    <t>62</t>
  </si>
  <si>
    <t>R-09.010</t>
  </si>
  <si>
    <t>923582225</t>
  </si>
  <si>
    <t>https://podminky.urs.cz/item/CS_URS_2024_01/R-09.010</t>
  </si>
  <si>
    <t>998</t>
  </si>
  <si>
    <t>Přesun hmot</t>
  </si>
  <si>
    <t>63</t>
  </si>
  <si>
    <t>998231311</t>
  </si>
  <si>
    <t>Přesun hmot pro sadovnické a krajinářské úpravy vodorovně do 5000 m</t>
  </si>
  <si>
    <t>411963593</t>
  </si>
  <si>
    <t>https://podminky.urs.cz/item/CS_URS_2024_01/998231311</t>
  </si>
  <si>
    <t>VRN</t>
  </si>
  <si>
    <t>Vedlejší rozpočtové náklady</t>
  </si>
  <si>
    <t>VRN4</t>
  </si>
  <si>
    <t>Inženýrská činnost</t>
  </si>
  <si>
    <t>64</t>
  </si>
  <si>
    <t>012002000</t>
  </si>
  <si>
    <t>Geodetické práce</t>
  </si>
  <si>
    <t>…</t>
  </si>
  <si>
    <t>1024</t>
  </si>
  <si>
    <t>1036249913</t>
  </si>
  <si>
    <t>Poznámka k položce:_x000d_
vytyčení ploch před výsadbou a po výsadbě</t>
  </si>
  <si>
    <t>65</t>
  </si>
  <si>
    <t>013254000</t>
  </si>
  <si>
    <t>Dokumentace skutečného provedení stavby</t>
  </si>
  <si>
    <t>1943440772</t>
  </si>
  <si>
    <t>66</t>
  </si>
  <si>
    <t>030001000</t>
  </si>
  <si>
    <t>Zařízení staveniště</t>
  </si>
  <si>
    <t>-194302752</t>
  </si>
  <si>
    <t>67</t>
  </si>
  <si>
    <t>091504000</t>
  </si>
  <si>
    <t>Náklady související s publikační činností</t>
  </si>
  <si>
    <t>1095210879</t>
  </si>
  <si>
    <t>Poznámka k položce:_x000d_
1ks propagační tabule NPO</t>
  </si>
  <si>
    <t>BC10 - Biocentrum BC10 (oblast C)</t>
  </si>
  <si>
    <t xml:space="preserve">    06 - Založení trávníku</t>
  </si>
  <si>
    <t>-892690278</t>
  </si>
  <si>
    <t>20 "populus nigra</t>
  </si>
  <si>
    <t>9 "populus alba</t>
  </si>
  <si>
    <t>20 "juglans regia</t>
  </si>
  <si>
    <t>19 "quercus robur</t>
  </si>
  <si>
    <t>19 "tilia platyphylos</t>
  </si>
  <si>
    <t>1302333330</t>
  </si>
  <si>
    <t>982720871</t>
  </si>
  <si>
    <t>R-04.003</t>
  </si>
  <si>
    <t>Tilia Platyphylos, OK 10-12 cm, výška min. 2 m, průměr balu 40-50 cm, včetně dopravy materiálu</t>
  </si>
  <si>
    <t>902949865</t>
  </si>
  <si>
    <t>-327440706</t>
  </si>
  <si>
    <t>R-04.005</t>
  </si>
  <si>
    <t>Populus Alba, OK 10-12 cm, výška min. 2 m, průměr balu 40-50 cm, včetně dopravy materiálu</t>
  </si>
  <si>
    <t>-1941120434</t>
  </si>
  <si>
    <t>R-04.006</t>
  </si>
  <si>
    <t>Populus Nigra, OK 10-12 cm, výška min. 2 m, průměr balu 40-50 cm, včetně dopravy materiálu</t>
  </si>
  <si>
    <t>-1692288824</t>
  </si>
  <si>
    <t>317804563</t>
  </si>
  <si>
    <t>-532235216</t>
  </si>
  <si>
    <t>87*0,04 'Přepočtené koeficientem množství</t>
  </si>
  <si>
    <t>1339629907</t>
  </si>
  <si>
    <t>87*0,120*0,001*1,2</t>
  </si>
  <si>
    <t>-710841369</t>
  </si>
  <si>
    <t>0,013*1000 'Přepočtené koeficientem množství</t>
  </si>
  <si>
    <t>-413008122</t>
  </si>
  <si>
    <t>382096119</t>
  </si>
  <si>
    <t>87*(1,4*0,3)</t>
  </si>
  <si>
    <t>-753751873</t>
  </si>
  <si>
    <t>36,54*1,15 'Přepočtené koeficientem množství</t>
  </si>
  <si>
    <t>225976648</t>
  </si>
  <si>
    <t>517272903</t>
  </si>
  <si>
    <t>87*3 'Přepočtené koeficientem množství</t>
  </si>
  <si>
    <t>1259703819</t>
  </si>
  <si>
    <t>-110706863</t>
  </si>
  <si>
    <t>-28753953</t>
  </si>
  <si>
    <t>87*0,8</t>
  </si>
  <si>
    <t>-988969220</t>
  </si>
  <si>
    <t>69,6*0,115 'Přepočtené koeficientem množství</t>
  </si>
  <si>
    <t>Ošetřování vysazených dřevin soliterních v rovině a svahu do 1:5</t>
  </si>
  <si>
    <t>-1999465098</t>
  </si>
  <si>
    <t>1924202751</t>
  </si>
  <si>
    <t>87*0,06</t>
  </si>
  <si>
    <t>-1191242547</t>
  </si>
  <si>
    <t>1729152024</t>
  </si>
  <si>
    <t>5,22*5</t>
  </si>
  <si>
    <t>-340140885</t>
  </si>
  <si>
    <t>330 "keře skupiny A</t>
  </si>
  <si>
    <t>197 "keře skupiny B</t>
  </si>
  <si>
    <t>-1412394781</t>
  </si>
  <si>
    <t>154151458</t>
  </si>
  <si>
    <t>1232064902</t>
  </si>
  <si>
    <t>679516728</t>
  </si>
  <si>
    <t>-1597445647</t>
  </si>
  <si>
    <t>1641216482</t>
  </si>
  <si>
    <t>-644558328</t>
  </si>
  <si>
    <t>587922652</t>
  </si>
  <si>
    <t>1004421233</t>
  </si>
  <si>
    <t>527*0,02 'Přepočtené koeficientem množství</t>
  </si>
  <si>
    <t>-2106573340</t>
  </si>
  <si>
    <t>527*0,03*0,001</t>
  </si>
  <si>
    <t>1314847118</t>
  </si>
  <si>
    <t>1158727544</t>
  </si>
  <si>
    <t>527*0,02</t>
  </si>
  <si>
    <t>2062508684</t>
  </si>
  <si>
    <t>1821141510</t>
  </si>
  <si>
    <t>10,54*5</t>
  </si>
  <si>
    <t>-920008466</t>
  </si>
  <si>
    <t>45*(2*2+2*10) "45 skupin keřů o rozměrech 2x10 m</t>
  </si>
  <si>
    <t>5*(2*2+2*6) "5 skupin keřů o rozměrech 2x6 m</t>
  </si>
  <si>
    <t>8*(2*2+2*8) "8 skupin keřů o rozměrech 2x8 m</t>
  </si>
  <si>
    <t>-1621350000</t>
  </si>
  <si>
    <t>06</t>
  </si>
  <si>
    <t>Založení trávníku</t>
  </si>
  <si>
    <t>183403112</t>
  </si>
  <si>
    <t>Obdělání půdy oráním na hl přes 0,1 do 0,2 m v rovině a svahu do 1:5</t>
  </si>
  <si>
    <t>-335428242</t>
  </si>
  <si>
    <t>https://podminky.urs.cz/item/CS_URS_2024_01/183403112</t>
  </si>
  <si>
    <t>3842 "větší plocha</t>
  </si>
  <si>
    <t>608 "menší plocha</t>
  </si>
  <si>
    <t>183403114</t>
  </si>
  <si>
    <t>Obdělání půdy kultivátorováním v rovině a svahu do 1:5</t>
  </si>
  <si>
    <t>1076948929</t>
  </si>
  <si>
    <t>https://podminky.urs.cz/item/CS_URS_2024_01/183403114</t>
  </si>
  <si>
    <t>183403151</t>
  </si>
  <si>
    <t>Obdělání půdy smykováním v rovině a svahu do 1:5</t>
  </si>
  <si>
    <t>-746777588</t>
  </si>
  <si>
    <t>https://podminky.urs.cz/item/CS_URS_2024_01/183403151</t>
  </si>
  <si>
    <t>184813511</t>
  </si>
  <si>
    <t>Chemické odplevelení před založením kultury postřikem na široko v rovině a svahu do 1:5 ručně</t>
  </si>
  <si>
    <t>1620090359</t>
  </si>
  <si>
    <t>https://podminky.urs.cz/item/CS_URS_2024_01/184813511</t>
  </si>
  <si>
    <t>183403153</t>
  </si>
  <si>
    <t>Obdělání půdy hrabáním v rovině a svahu do 1:5</t>
  </si>
  <si>
    <t>-965631388</t>
  </si>
  <si>
    <t>https://podminky.urs.cz/item/CS_URS_2024_01/183403153</t>
  </si>
  <si>
    <t>181451121</t>
  </si>
  <si>
    <t>Založení lučního trávníku výsevem pl přes 1000 m2 v rovině a ve svahu do 1:5</t>
  </si>
  <si>
    <t>532118106</t>
  </si>
  <si>
    <t>https://podminky.urs.cz/item/CS_URS_2024_01/181451121</t>
  </si>
  <si>
    <t>00572472</t>
  </si>
  <si>
    <t>Osivo směs travní (Bělokarpatská směs)</t>
  </si>
  <si>
    <t>-531131422</t>
  </si>
  <si>
    <t>Poznámka k položce:_x000d_
cca 0,2 kg/100 m2</t>
  </si>
  <si>
    <t>(4450/100)*0,22</t>
  </si>
  <si>
    <t>185803211</t>
  </si>
  <si>
    <t>Uválcování trávníku v rovině a svahu do 1:5</t>
  </si>
  <si>
    <t>-971315986</t>
  </si>
  <si>
    <t>https://podminky.urs.cz/item/CS_URS_2024_01/185803211</t>
  </si>
  <si>
    <t>-52392943</t>
  </si>
  <si>
    <t>108*2 "euonymus europaeus</t>
  </si>
  <si>
    <t>114*2 "sorbus aucuparia</t>
  </si>
  <si>
    <t>67*2 "ligustrum vulgare</t>
  </si>
  <si>
    <t>65*2 "cornus mas</t>
  </si>
  <si>
    <t>834914813</t>
  </si>
  <si>
    <t>108*2 "rhamnus cathartica</t>
  </si>
  <si>
    <t>65*2 "crataegus laevigata</t>
  </si>
  <si>
    <t>-877924155</t>
  </si>
  <si>
    <t>87</t>
  </si>
  <si>
    <t>1503456017</t>
  </si>
  <si>
    <t>2*87 "stromy</t>
  </si>
  <si>
    <t>2*527 "keře</t>
  </si>
  <si>
    <t>111151231</t>
  </si>
  <si>
    <t>Pokosení trávníku lučního pl do 10000 m2 s odvozem do 20 km v rovině a svahu do 1:5</t>
  </si>
  <si>
    <t>2036281876</t>
  </si>
  <si>
    <t>https://podminky.urs.cz/item/CS_URS_2024_01/111151231</t>
  </si>
  <si>
    <t>Poznámka k položce:_x000d_
předpoklad - pokosení 2x za rok (jaro, podzim) po dobu tří let</t>
  </si>
  <si>
    <t>4450*2</t>
  </si>
  <si>
    <t>185811221</t>
  </si>
  <si>
    <t>Vyhrabání trávníku souvislé pl přes 1000 do 10000 m2 v rovině nebo na svahu do 1:5</t>
  </si>
  <si>
    <t>2093361303</t>
  </si>
  <si>
    <t>https://podminky.urs.cz/item/CS_URS_2024_01/185811221</t>
  </si>
  <si>
    <t>Poznámka k položce:_x000d_
předpoklad - jarní výhrab 1x za rok</t>
  </si>
  <si>
    <t>4450</t>
  </si>
  <si>
    <t>1087080253</t>
  </si>
  <si>
    <t>Poznámka k položce:_x000d_
cca 50 l/strom; 8x během 1. roku, 6x během 2. roku, 6x během 3. roku_x000d_
cca 20 l/keř; 8x během 1. roku, 6x během 2. roku, 6x během 3. roku_x000d_
cca 5 l/m2 trávníku; 8x během 1. roku, 6x během 2. roku, 6x během 3. roku</t>
  </si>
  <si>
    <t>8*0,05*87 "stromy</t>
  </si>
  <si>
    <t>8*0,02*527 "keře</t>
  </si>
  <si>
    <t>325252563</t>
  </si>
  <si>
    <t>1624008849</t>
  </si>
  <si>
    <t>119,12*5</t>
  </si>
  <si>
    <t>-709459807</t>
  </si>
  <si>
    <t>985816443</t>
  </si>
  <si>
    <t>111151231.001</t>
  </si>
  <si>
    <t>-1589717030</t>
  </si>
  <si>
    <t>https://podminky.urs.cz/item/CS_URS_2024_01/111151231.001</t>
  </si>
  <si>
    <t>185811221.001</t>
  </si>
  <si>
    <t>409213666</t>
  </si>
  <si>
    <t>https://podminky.urs.cz/item/CS_URS_2024_01/185811221.001</t>
  </si>
  <si>
    <t>-2146146742</t>
  </si>
  <si>
    <t>6*0,05*87 "stromy</t>
  </si>
  <si>
    <t>6*0,02*527 "keře</t>
  </si>
  <si>
    <t>-1515868252</t>
  </si>
  <si>
    <t>1818203513</t>
  </si>
  <si>
    <t>89,34*5</t>
  </si>
  <si>
    <t>-1312215249</t>
  </si>
  <si>
    <t>1515905117</t>
  </si>
  <si>
    <t>68</t>
  </si>
  <si>
    <t>352121112</t>
  </si>
  <si>
    <t>69</t>
  </si>
  <si>
    <t>229001030</t>
  </si>
  <si>
    <t>70</t>
  </si>
  <si>
    <t>-1191601066</t>
  </si>
  <si>
    <t>71</t>
  </si>
  <si>
    <t>-80935738</t>
  </si>
  <si>
    <t>87*0,05</t>
  </si>
  <si>
    <t>72</t>
  </si>
  <si>
    <t>1937512916</t>
  </si>
  <si>
    <t>73</t>
  </si>
  <si>
    <t>2100691871</t>
  </si>
  <si>
    <t>2*87</t>
  </si>
  <si>
    <t>74</t>
  </si>
  <si>
    <t>-1364174468</t>
  </si>
  <si>
    <t>4,35*0,5 "ošetřované stromy</t>
  </si>
  <si>
    <t>(0,02*261)*0,5 "kotvící kůly odstraněné ke konci třetího roku</t>
  </si>
  <si>
    <t>75</t>
  </si>
  <si>
    <t>111151231.002</t>
  </si>
  <si>
    <t>240104476</t>
  </si>
  <si>
    <t>https://podminky.urs.cz/item/CS_URS_2024_01/111151231.002</t>
  </si>
  <si>
    <t>76</t>
  </si>
  <si>
    <t>185811221.002</t>
  </si>
  <si>
    <t>1921618524</t>
  </si>
  <si>
    <t>https://podminky.urs.cz/item/CS_URS_2024_01/185811221.002</t>
  </si>
  <si>
    <t>77</t>
  </si>
  <si>
    <t>-1836074826</t>
  </si>
  <si>
    <t>78</t>
  </si>
  <si>
    <t>1601696689</t>
  </si>
  <si>
    <t>79</t>
  </si>
  <si>
    <t>-1240838945</t>
  </si>
  <si>
    <t>80</t>
  </si>
  <si>
    <t>998231311.001</t>
  </si>
  <si>
    <t>-438298666</t>
  </si>
  <si>
    <t>https://podminky.urs.cz/item/CS_URS_2024_01/998231311.001</t>
  </si>
  <si>
    <t>81</t>
  </si>
  <si>
    <t>619023158</t>
  </si>
  <si>
    <t>82</t>
  </si>
  <si>
    <t>-916667316</t>
  </si>
  <si>
    <t>83</t>
  </si>
  <si>
    <t>897704808</t>
  </si>
  <si>
    <t>84</t>
  </si>
  <si>
    <t>1355183282</t>
  </si>
  <si>
    <t>BK17b - Biokoridor BK17b (oblast D)</t>
  </si>
  <si>
    <t>-878464858</t>
  </si>
  <si>
    <t>21 "juglans regia</t>
  </si>
  <si>
    <t>17 "quercus robur</t>
  </si>
  <si>
    <t>1231093030</t>
  </si>
  <si>
    <t>339174342</t>
  </si>
  <si>
    <t>-540416665</t>
  </si>
  <si>
    <t>119324503</t>
  </si>
  <si>
    <t>2004373045</t>
  </si>
  <si>
    <t>38*0,04 'Přepočtené koeficientem množství</t>
  </si>
  <si>
    <t>-1015541075</t>
  </si>
  <si>
    <t>38*0,120*0,001*1,2</t>
  </si>
  <si>
    <t>-810132051</t>
  </si>
  <si>
    <t>0,005*1000 'Přepočtené koeficientem množství</t>
  </si>
  <si>
    <t>-1580985459</t>
  </si>
  <si>
    <t>-1286365229</t>
  </si>
  <si>
    <t>38*(1,4*0,3)</t>
  </si>
  <si>
    <t>-1788713706</t>
  </si>
  <si>
    <t>15,96*1,15 'Přepočtené koeficientem množství</t>
  </si>
  <si>
    <t>-1680920841</t>
  </si>
  <si>
    <t>-284282569</t>
  </si>
  <si>
    <t>38*3 'Přepočtené koeficientem množství</t>
  </si>
  <si>
    <t>295695289</t>
  </si>
  <si>
    <t>1342591319</t>
  </si>
  <si>
    <t>2073854514</t>
  </si>
  <si>
    <t>38*0,8</t>
  </si>
  <si>
    <t>-1523695239</t>
  </si>
  <si>
    <t>30,4*1,15 'Přepočtené koeficientem množství</t>
  </si>
  <si>
    <t>-1087543197</t>
  </si>
  <si>
    <t>302568701</t>
  </si>
  <si>
    <t>38*0,06</t>
  </si>
  <si>
    <t>-2064417168</t>
  </si>
  <si>
    <t>-873066332</t>
  </si>
  <si>
    <t>2,28*5</t>
  </si>
  <si>
    <t>1481460620</t>
  </si>
  <si>
    <t>60 "keře skupiny A</t>
  </si>
  <si>
    <t>60 "keře skupiny B</t>
  </si>
  <si>
    <t>1956854850</t>
  </si>
  <si>
    <t>-962544573</t>
  </si>
  <si>
    <t>-1453827145</t>
  </si>
  <si>
    <t>-535762333</t>
  </si>
  <si>
    <t>-1931455303</t>
  </si>
  <si>
    <t>1382905477</t>
  </si>
  <si>
    <t>-1075924572</t>
  </si>
  <si>
    <t>-674811385</t>
  </si>
  <si>
    <t>-388093888</t>
  </si>
  <si>
    <t>120*0,02 'Přepočtené koeficientem množství</t>
  </si>
  <si>
    <t>1781427063</t>
  </si>
  <si>
    <t>120*0,03*0,001</t>
  </si>
  <si>
    <t>-96069871</t>
  </si>
  <si>
    <t>0,004*1000 'Přepočtené koeficientem množství</t>
  </si>
  <si>
    <t>274986831</t>
  </si>
  <si>
    <t>120*0,02</t>
  </si>
  <si>
    <t>-986246858</t>
  </si>
  <si>
    <t>-304036658</t>
  </si>
  <si>
    <t>2,4*5</t>
  </si>
  <si>
    <t>-2139552343</t>
  </si>
  <si>
    <t>24*(2*2+2*8) "24 skupin keřů o rozměrech 2x8 m</t>
  </si>
  <si>
    <t>Ošetřování vysazených dřevin ve skupinách v rovině a svahu do 1:5</t>
  </si>
  <si>
    <t>-1008535984</t>
  </si>
  <si>
    <t>184851413.003</t>
  </si>
  <si>
    <t>77841670</t>
  </si>
  <si>
    <t>https://podminky.urs.cz/item/CS_URS_2024_01/184851413.003</t>
  </si>
  <si>
    <t>20*2 "euonymus europaeus</t>
  </si>
  <si>
    <t>20*2 "sorbus aucuparia</t>
  </si>
  <si>
    <t>20*2 "cornus mas</t>
  </si>
  <si>
    <t>20*2 "ligustrum vulgare</t>
  </si>
  <si>
    <t>184851423.003</t>
  </si>
  <si>
    <t>403907548</t>
  </si>
  <si>
    <t>https://podminky.urs.cz/item/CS_URS_2024_01/184851423.003</t>
  </si>
  <si>
    <t>20*2 "rhamnus cathartica</t>
  </si>
  <si>
    <t>20*2 "crataegus laevigata</t>
  </si>
  <si>
    <t>32297352</t>
  </si>
  <si>
    <t>1951411037</t>
  </si>
  <si>
    <t>2*38 "stromy</t>
  </si>
  <si>
    <t>2*120 "keře</t>
  </si>
  <si>
    <t>-1102375541</t>
  </si>
  <si>
    <t>8*0,05*38 "stromy</t>
  </si>
  <si>
    <t>8*0,02*120 "keře</t>
  </si>
  <si>
    <t>-1763343298</t>
  </si>
  <si>
    <t>-1806838674</t>
  </si>
  <si>
    <t>34,4*5</t>
  </si>
  <si>
    <t>-2092205563</t>
  </si>
  <si>
    <t>715701733</t>
  </si>
  <si>
    <t>251544544</t>
  </si>
  <si>
    <t>6*0,05*38 "stromy</t>
  </si>
  <si>
    <t>6*0,02*120 "keře</t>
  </si>
  <si>
    <t>-1621034687</t>
  </si>
  <si>
    <t>58451201</t>
  </si>
  <si>
    <t>25,8*5</t>
  </si>
  <si>
    <t>184215173.003</t>
  </si>
  <si>
    <t>-1514800965</t>
  </si>
  <si>
    <t>https://podminky.urs.cz/item/CS_URS_2024_01/184215173.003</t>
  </si>
  <si>
    <t>184501181.003</t>
  </si>
  <si>
    <t>290847739</t>
  </si>
  <si>
    <t>https://podminky.urs.cz/item/CS_URS_2024_01/184501181.003</t>
  </si>
  <si>
    <t>-1694708282</t>
  </si>
  <si>
    <t>377516501</t>
  </si>
  <si>
    <t>789990282</t>
  </si>
  <si>
    <t>1751587878</t>
  </si>
  <si>
    <t>38*0,05</t>
  </si>
  <si>
    <t>1973413455</t>
  </si>
  <si>
    <t>1768597758</t>
  </si>
  <si>
    <t>2*38</t>
  </si>
  <si>
    <t>1967969584</t>
  </si>
  <si>
    <t>1,9*0,5 "ošetřované stromy</t>
  </si>
  <si>
    <t>(0,02*114)*0,5 "kotvící kůly odstraněné ke konci třetího roku</t>
  </si>
  <si>
    <t>-391602840</t>
  </si>
  <si>
    <t>140505591</t>
  </si>
  <si>
    <t>723040729</t>
  </si>
  <si>
    <t>998231311.003</t>
  </si>
  <si>
    <t>1098397355</t>
  </si>
  <si>
    <t>-503819354</t>
  </si>
  <si>
    <t>-393917068</t>
  </si>
  <si>
    <t>772093743</t>
  </si>
  <si>
    <t>747538569</t>
  </si>
  <si>
    <t>BK16d - Biokoridor BK16d (oblasti E, F)</t>
  </si>
  <si>
    <t>-1942979547</t>
  </si>
  <si>
    <t>88 "quercus robur</t>
  </si>
  <si>
    <t>50 "juglans regia</t>
  </si>
  <si>
    <t>-578678053</t>
  </si>
  <si>
    <t>1487591285</t>
  </si>
  <si>
    <t>-658010816</t>
  </si>
  <si>
    <t>-1577869123</t>
  </si>
  <si>
    <t>31337443</t>
  </si>
  <si>
    <t>138*0,04 'Přepočtené koeficientem množství</t>
  </si>
  <si>
    <t>1685469405</t>
  </si>
  <si>
    <t>138*0,120*0,001*1,2</t>
  </si>
  <si>
    <t>259892315</t>
  </si>
  <si>
    <t>0,02*1000 'Přepočtené koeficientem množství</t>
  </si>
  <si>
    <t>-832431946</t>
  </si>
  <si>
    <t>737878836</t>
  </si>
  <si>
    <t>138*(1,4*0,3)</t>
  </si>
  <si>
    <t>1239621692</t>
  </si>
  <si>
    <t>57,96*1,15 'Přepočtené koeficientem množství</t>
  </si>
  <si>
    <t>-499630747</t>
  </si>
  <si>
    <t>834763305</t>
  </si>
  <si>
    <t>138*3 'Přepočtené koeficientem množství</t>
  </si>
  <si>
    <t>383138203</t>
  </si>
  <si>
    <t>-875784112</t>
  </si>
  <si>
    <t>1808224366</t>
  </si>
  <si>
    <t>138*0,8</t>
  </si>
  <si>
    <t>-925039924</t>
  </si>
  <si>
    <t>110,4*1,15 'Přepočtené koeficientem množství</t>
  </si>
  <si>
    <t>-584500639</t>
  </si>
  <si>
    <t>1307057994</t>
  </si>
  <si>
    <t>138*0,06</t>
  </si>
  <si>
    <t>-1422751060</t>
  </si>
  <si>
    <t>45412360</t>
  </si>
  <si>
    <t>8,28*5</t>
  </si>
  <si>
    <t>-1900726374</t>
  </si>
  <si>
    <t>174 "keře skupiny A</t>
  </si>
  <si>
    <t>165 "keře skupiny B</t>
  </si>
  <si>
    <t>-955161495</t>
  </si>
  <si>
    <t>1350369784</t>
  </si>
  <si>
    <t>993939136</t>
  </si>
  <si>
    <t>-2084685395</t>
  </si>
  <si>
    <t>350421340</t>
  </si>
  <si>
    <t>-1683982857</t>
  </si>
  <si>
    <t>-1191622529</t>
  </si>
  <si>
    <t>-1567297094</t>
  </si>
  <si>
    <t>-441352386</t>
  </si>
  <si>
    <t>339*0,02 'Přepočtené koeficientem množství</t>
  </si>
  <si>
    <t>-806836806</t>
  </si>
  <si>
    <t>339*0,03*0,001</t>
  </si>
  <si>
    <t>442157345</t>
  </si>
  <si>
    <t>0,01*1000 'Přepočtené koeficientem množství</t>
  </si>
  <si>
    <t>182367684</t>
  </si>
  <si>
    <t>339*0,02</t>
  </si>
  <si>
    <t>1631049510</t>
  </si>
  <si>
    <t>1406987885</t>
  </si>
  <si>
    <t>6,78*5</t>
  </si>
  <si>
    <t>1208119310</t>
  </si>
  <si>
    <t>113*(2*2+2*5) "113 skupin keřů o rozměrech 2x5 m</t>
  </si>
  <si>
    <t>97552336</t>
  </si>
  <si>
    <t>184851413.004</t>
  </si>
  <si>
    <t>1537550306</t>
  </si>
  <si>
    <t>https://podminky.urs.cz/item/CS_URS_2024_01/184851413.004</t>
  </si>
  <si>
    <t>60*2 "euonymus europaeus</t>
  </si>
  <si>
    <t>54*2 "sorbus aucuparia</t>
  </si>
  <si>
    <t>57*2 "ligustrum vulgare</t>
  </si>
  <si>
    <t>54*2 "cornus mas</t>
  </si>
  <si>
    <t>184851423.004</t>
  </si>
  <si>
    <t>1674853117</t>
  </si>
  <si>
    <t>https://podminky.urs.cz/item/CS_URS_2024_01/184851423.004</t>
  </si>
  <si>
    <t>60*2 "rhamnus cathartica</t>
  </si>
  <si>
    <t>54*2 "crataegus laevigata</t>
  </si>
  <si>
    <t>-1628535313</t>
  </si>
  <si>
    <t>138</t>
  </si>
  <si>
    <t>-443251</t>
  </si>
  <si>
    <t>2*138 "stromy</t>
  </si>
  <si>
    <t>2*339 "keře</t>
  </si>
  <si>
    <t>95860843</t>
  </si>
  <si>
    <t>8*0,05*138 "stromy</t>
  </si>
  <si>
    <t>8*0,02*339 "keře</t>
  </si>
  <si>
    <t>1511541958</t>
  </si>
  <si>
    <t>497207668</t>
  </si>
  <si>
    <t>109,44*5</t>
  </si>
  <si>
    <t>-1021252873</t>
  </si>
  <si>
    <t>-1706417505</t>
  </si>
  <si>
    <t>-1155748104</t>
  </si>
  <si>
    <t>6*0,05*138 "stromy</t>
  </si>
  <si>
    <t>6*0,02*339 "keře</t>
  </si>
  <si>
    <t>-1696280596</t>
  </si>
  <si>
    <t>1189241849</t>
  </si>
  <si>
    <t>82,08*5</t>
  </si>
  <si>
    <t>184215173.004</t>
  </si>
  <si>
    <t>1561419696</t>
  </si>
  <si>
    <t>https://podminky.urs.cz/item/CS_URS_2024_01/184215173.004</t>
  </si>
  <si>
    <t>184501181.004</t>
  </si>
  <si>
    <t>-1298922720</t>
  </si>
  <si>
    <t>https://podminky.urs.cz/item/CS_URS_2024_01/184501181.004</t>
  </si>
  <si>
    <t>-1707186567</t>
  </si>
  <si>
    <t>1769771680</t>
  </si>
  <si>
    <t>1792288228</t>
  </si>
  <si>
    <t>-480331186</t>
  </si>
  <si>
    <t>138*0,05</t>
  </si>
  <si>
    <t>-298205218</t>
  </si>
  <si>
    <t>-1099471275</t>
  </si>
  <si>
    <t>2*138</t>
  </si>
  <si>
    <t>-1033721956</t>
  </si>
  <si>
    <t>6,9*0,5 "ošetřované stromy</t>
  </si>
  <si>
    <t>(0,02*414)*0,5 "kotvící kůly odstraněné ke konci třetího roku</t>
  </si>
  <si>
    <t>2102569862</t>
  </si>
  <si>
    <t>95519333</t>
  </si>
  <si>
    <t>-834559449</t>
  </si>
  <si>
    <t>998231311.004</t>
  </si>
  <si>
    <t>-2103781452</t>
  </si>
  <si>
    <t>https://podminky.urs.cz/item/CS_URS_2024_01/998231311.004</t>
  </si>
  <si>
    <t>-583181281</t>
  </si>
  <si>
    <t>-344083290</t>
  </si>
  <si>
    <t>-1985582228</t>
  </si>
  <si>
    <t>257781708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</si>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</sst>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115" TargetMode="External" /><Relationship Id="rId2" Type="http://schemas.openxmlformats.org/officeDocument/2006/relationships/hyperlink" Target="https://podminky.urs.cz/item/CS_URS_2024_01/184102114" TargetMode="External" /><Relationship Id="rId3" Type="http://schemas.openxmlformats.org/officeDocument/2006/relationships/hyperlink" Target="https://podminky.urs.cz/item/CS_URS_2024_01/185802114" TargetMode="External" /><Relationship Id="rId4" Type="http://schemas.openxmlformats.org/officeDocument/2006/relationships/hyperlink" Target="https://podminky.urs.cz/item/CS_URS_2024_01/184215412" TargetMode="External" /><Relationship Id="rId5" Type="http://schemas.openxmlformats.org/officeDocument/2006/relationships/hyperlink" Target="https://podminky.urs.cz/item/CS_URS_2024_01/184501141" TargetMode="External" /><Relationship Id="rId6" Type="http://schemas.openxmlformats.org/officeDocument/2006/relationships/hyperlink" Target="https://podminky.urs.cz/item/CS_URS_2024_01/184215133" TargetMode="External" /><Relationship Id="rId7" Type="http://schemas.openxmlformats.org/officeDocument/2006/relationships/hyperlink" Target="https://podminky.urs.cz/item/CS_URS_2024_01/184911111" TargetMode="External" /><Relationship Id="rId8" Type="http://schemas.openxmlformats.org/officeDocument/2006/relationships/hyperlink" Target="https://podminky.urs.cz/item/CS_URS_2024_01/184911421" TargetMode="External" /><Relationship Id="rId9" Type="http://schemas.openxmlformats.org/officeDocument/2006/relationships/hyperlink" Target="https://podminky.urs.cz/item/CS_URS_2024_01/184801121" TargetMode="External" /><Relationship Id="rId10" Type="http://schemas.openxmlformats.org/officeDocument/2006/relationships/hyperlink" Target="https://podminky.urs.cz/item/CS_URS_2024_01/185804312" TargetMode="External" /><Relationship Id="rId11" Type="http://schemas.openxmlformats.org/officeDocument/2006/relationships/hyperlink" Target="https://podminky.urs.cz/item/CS_URS_2024_01/185851121" TargetMode="External" /><Relationship Id="rId12" Type="http://schemas.openxmlformats.org/officeDocument/2006/relationships/hyperlink" Target="https://podminky.urs.cz/item/CS_URS_2024_01/185851129" TargetMode="External" /><Relationship Id="rId13" Type="http://schemas.openxmlformats.org/officeDocument/2006/relationships/hyperlink" Target="https://podminky.urs.cz/item/CS_URS_2024_01/183111114" TargetMode="External" /><Relationship Id="rId14" Type="http://schemas.openxmlformats.org/officeDocument/2006/relationships/hyperlink" Target="https://podminky.urs.cz/item/CS_URS_2024_01/184102211" TargetMode="External" /><Relationship Id="rId15" Type="http://schemas.openxmlformats.org/officeDocument/2006/relationships/hyperlink" Target="https://podminky.urs.cz/item/CS_URS_2024_01/R-05.185804311" TargetMode="External" /><Relationship Id="rId16" Type="http://schemas.openxmlformats.org/officeDocument/2006/relationships/hyperlink" Target="https://podminky.urs.cz/item/CS_URS_2024_01/R-05.185851121" TargetMode="External" /><Relationship Id="rId17" Type="http://schemas.openxmlformats.org/officeDocument/2006/relationships/hyperlink" Target="https://podminky.urs.cz/item/CS_URS_2024_01/R01-185851129" TargetMode="External" /><Relationship Id="rId18" Type="http://schemas.openxmlformats.org/officeDocument/2006/relationships/hyperlink" Target="https://podminky.urs.cz/item/CS_URS_2024_01/184801131" TargetMode="External" /><Relationship Id="rId19" Type="http://schemas.openxmlformats.org/officeDocument/2006/relationships/hyperlink" Target="https://podminky.urs.cz/item/CS_URS_2024_01/184851413.001" TargetMode="External" /><Relationship Id="rId20" Type="http://schemas.openxmlformats.org/officeDocument/2006/relationships/hyperlink" Target="https://podminky.urs.cz/item/CS_URS_2024_01/184851423.001" TargetMode="External" /><Relationship Id="rId21" Type="http://schemas.openxmlformats.org/officeDocument/2006/relationships/hyperlink" Target="https://podminky.urs.cz/item/CS_URS_2024_01/R-07.008" TargetMode="External" /><Relationship Id="rId22" Type="http://schemas.openxmlformats.org/officeDocument/2006/relationships/hyperlink" Target="https://podminky.urs.cz/item/CS_URS_2024_01/R-07.009" TargetMode="External" /><Relationship Id="rId23" Type="http://schemas.openxmlformats.org/officeDocument/2006/relationships/hyperlink" Target="https://podminky.urs.cz/item/CS_URS_2024_01/R-07.010" TargetMode="External" /><Relationship Id="rId24" Type="http://schemas.openxmlformats.org/officeDocument/2006/relationships/hyperlink" Target="https://podminky.urs.cz/item/CS_URS_2024_01/R-08.008" TargetMode="External" /><Relationship Id="rId25" Type="http://schemas.openxmlformats.org/officeDocument/2006/relationships/hyperlink" Target="https://podminky.urs.cz/item/CS_URS_2024_01/R-08.009" TargetMode="External" /><Relationship Id="rId26" Type="http://schemas.openxmlformats.org/officeDocument/2006/relationships/hyperlink" Target="https://podminky.urs.cz/item/CS_URS_2024_01/R-08.010" TargetMode="External" /><Relationship Id="rId27" Type="http://schemas.openxmlformats.org/officeDocument/2006/relationships/hyperlink" Target="https://podminky.urs.cz/item/CS_URS_2024_01/184215173.001" TargetMode="External" /><Relationship Id="rId28" Type="http://schemas.openxmlformats.org/officeDocument/2006/relationships/hyperlink" Target="https://podminky.urs.cz/item/CS_URS_2024_01/184501181.001" TargetMode="External" /><Relationship Id="rId29" Type="http://schemas.openxmlformats.org/officeDocument/2006/relationships/hyperlink" Target="https://podminky.urs.cz/item/CS_URS_2024_01/R-09.001" TargetMode="External" /><Relationship Id="rId30" Type="http://schemas.openxmlformats.org/officeDocument/2006/relationships/hyperlink" Target="https://podminky.urs.cz/item/CS_URS_2024_01/R-09.004" TargetMode="External" /><Relationship Id="rId31" Type="http://schemas.openxmlformats.org/officeDocument/2006/relationships/hyperlink" Target="https://podminky.urs.cz/item/CS_URS_2024_01/R-09.005" TargetMode="External" /><Relationship Id="rId32" Type="http://schemas.openxmlformats.org/officeDocument/2006/relationships/hyperlink" Target="https://podminky.urs.cz/item/CS_URS_2024_01/R-09.006" TargetMode="External" /><Relationship Id="rId33" Type="http://schemas.openxmlformats.org/officeDocument/2006/relationships/hyperlink" Target="https://podminky.urs.cz/item/CS_URS_2024_01/R-09.008" TargetMode="External" /><Relationship Id="rId34" Type="http://schemas.openxmlformats.org/officeDocument/2006/relationships/hyperlink" Target="https://podminky.urs.cz/item/CS_URS_2024_01/R-09.009" TargetMode="External" /><Relationship Id="rId35" Type="http://schemas.openxmlformats.org/officeDocument/2006/relationships/hyperlink" Target="https://podminky.urs.cz/item/CS_URS_2024_01/R-09.010" TargetMode="External" /><Relationship Id="rId36" Type="http://schemas.openxmlformats.org/officeDocument/2006/relationships/hyperlink" Target="https://podminky.urs.cz/item/CS_URS_2024_01/99823131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115" TargetMode="External" /><Relationship Id="rId2" Type="http://schemas.openxmlformats.org/officeDocument/2006/relationships/hyperlink" Target="https://podminky.urs.cz/item/CS_URS_2024_01/184102114" TargetMode="External" /><Relationship Id="rId3" Type="http://schemas.openxmlformats.org/officeDocument/2006/relationships/hyperlink" Target="https://podminky.urs.cz/item/CS_URS_2024_01/184215412" TargetMode="External" /><Relationship Id="rId4" Type="http://schemas.openxmlformats.org/officeDocument/2006/relationships/hyperlink" Target="https://podminky.urs.cz/item/CS_URS_2024_01/184501141" TargetMode="External" /><Relationship Id="rId5" Type="http://schemas.openxmlformats.org/officeDocument/2006/relationships/hyperlink" Target="https://podminky.urs.cz/item/CS_URS_2024_01/184215133" TargetMode="External" /><Relationship Id="rId6" Type="http://schemas.openxmlformats.org/officeDocument/2006/relationships/hyperlink" Target="https://podminky.urs.cz/item/CS_URS_2024_01/184911111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184801121" TargetMode="External" /><Relationship Id="rId9" Type="http://schemas.openxmlformats.org/officeDocument/2006/relationships/hyperlink" Target="https://podminky.urs.cz/item/CS_URS_2024_01/185804312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hyperlink" Target="https://podminky.urs.cz/item/CS_URS_2024_01/183111114" TargetMode="External" /><Relationship Id="rId13" Type="http://schemas.openxmlformats.org/officeDocument/2006/relationships/hyperlink" Target="https://podminky.urs.cz/item/CS_URS_2024_01/184102211" TargetMode="External" /><Relationship Id="rId14" Type="http://schemas.openxmlformats.org/officeDocument/2006/relationships/hyperlink" Target="https://podminky.urs.cz/item/CS_URS_2024_01/R-05.185804311" TargetMode="External" /><Relationship Id="rId15" Type="http://schemas.openxmlformats.org/officeDocument/2006/relationships/hyperlink" Target="https://podminky.urs.cz/item/CS_URS_2024_01/R-05.185851121" TargetMode="External" /><Relationship Id="rId16" Type="http://schemas.openxmlformats.org/officeDocument/2006/relationships/hyperlink" Target="https://podminky.urs.cz/item/CS_URS_2024_01/R01-185851129" TargetMode="External" /><Relationship Id="rId17" Type="http://schemas.openxmlformats.org/officeDocument/2006/relationships/hyperlink" Target="https://podminky.urs.cz/item/CS_URS_2024_01/184801131" TargetMode="External" /><Relationship Id="rId18" Type="http://schemas.openxmlformats.org/officeDocument/2006/relationships/hyperlink" Target="https://podminky.urs.cz/item/CS_URS_2024_01/183403112" TargetMode="External" /><Relationship Id="rId19" Type="http://schemas.openxmlformats.org/officeDocument/2006/relationships/hyperlink" Target="https://podminky.urs.cz/item/CS_URS_2024_01/183403114" TargetMode="External" /><Relationship Id="rId20" Type="http://schemas.openxmlformats.org/officeDocument/2006/relationships/hyperlink" Target="https://podminky.urs.cz/item/CS_URS_2024_01/183403151" TargetMode="External" /><Relationship Id="rId21" Type="http://schemas.openxmlformats.org/officeDocument/2006/relationships/hyperlink" Target="https://podminky.urs.cz/item/CS_URS_2024_01/184813511" TargetMode="External" /><Relationship Id="rId22" Type="http://schemas.openxmlformats.org/officeDocument/2006/relationships/hyperlink" Target="https://podminky.urs.cz/item/CS_URS_2024_01/183403153" TargetMode="External" /><Relationship Id="rId23" Type="http://schemas.openxmlformats.org/officeDocument/2006/relationships/hyperlink" Target="https://podminky.urs.cz/item/CS_URS_2024_01/181451121" TargetMode="External" /><Relationship Id="rId24" Type="http://schemas.openxmlformats.org/officeDocument/2006/relationships/hyperlink" Target="https://podminky.urs.cz/item/CS_URS_2024_01/185803211" TargetMode="External" /><Relationship Id="rId25" Type="http://schemas.openxmlformats.org/officeDocument/2006/relationships/hyperlink" Target="https://podminky.urs.cz/item/CS_URS_2024_01/184851413.001" TargetMode="External" /><Relationship Id="rId26" Type="http://schemas.openxmlformats.org/officeDocument/2006/relationships/hyperlink" Target="https://podminky.urs.cz/item/CS_URS_2024_01/184851423.001" TargetMode="External" /><Relationship Id="rId27" Type="http://schemas.openxmlformats.org/officeDocument/2006/relationships/hyperlink" Target="https://podminky.urs.cz/item/CS_URS_2024_01/111151231" TargetMode="External" /><Relationship Id="rId28" Type="http://schemas.openxmlformats.org/officeDocument/2006/relationships/hyperlink" Target="https://podminky.urs.cz/item/CS_URS_2024_01/185811221" TargetMode="External" /><Relationship Id="rId29" Type="http://schemas.openxmlformats.org/officeDocument/2006/relationships/hyperlink" Target="https://podminky.urs.cz/item/CS_URS_2024_01/R-07.008" TargetMode="External" /><Relationship Id="rId30" Type="http://schemas.openxmlformats.org/officeDocument/2006/relationships/hyperlink" Target="https://podminky.urs.cz/item/CS_URS_2024_01/R-07.009" TargetMode="External" /><Relationship Id="rId31" Type="http://schemas.openxmlformats.org/officeDocument/2006/relationships/hyperlink" Target="https://podminky.urs.cz/item/CS_URS_2024_01/R-07.010" TargetMode="External" /><Relationship Id="rId32" Type="http://schemas.openxmlformats.org/officeDocument/2006/relationships/hyperlink" Target="https://podminky.urs.cz/item/CS_URS_2024_01/111151231.001" TargetMode="External" /><Relationship Id="rId33" Type="http://schemas.openxmlformats.org/officeDocument/2006/relationships/hyperlink" Target="https://podminky.urs.cz/item/CS_URS_2024_01/185811221.001" TargetMode="External" /><Relationship Id="rId34" Type="http://schemas.openxmlformats.org/officeDocument/2006/relationships/hyperlink" Target="https://podminky.urs.cz/item/CS_URS_2024_01/R-08.008" TargetMode="External" /><Relationship Id="rId35" Type="http://schemas.openxmlformats.org/officeDocument/2006/relationships/hyperlink" Target="https://podminky.urs.cz/item/CS_URS_2024_01/R-08.009" TargetMode="External" /><Relationship Id="rId36" Type="http://schemas.openxmlformats.org/officeDocument/2006/relationships/hyperlink" Target="https://podminky.urs.cz/item/CS_URS_2024_01/R-08.010" TargetMode="External" /><Relationship Id="rId37" Type="http://schemas.openxmlformats.org/officeDocument/2006/relationships/hyperlink" Target="https://podminky.urs.cz/item/CS_URS_2024_01/184215173.001" TargetMode="External" /><Relationship Id="rId38" Type="http://schemas.openxmlformats.org/officeDocument/2006/relationships/hyperlink" Target="https://podminky.urs.cz/item/CS_URS_2024_01/184501181.001" TargetMode="External" /><Relationship Id="rId39" Type="http://schemas.openxmlformats.org/officeDocument/2006/relationships/hyperlink" Target="https://podminky.urs.cz/item/CS_URS_2024_01/R-09.001" TargetMode="External" /><Relationship Id="rId40" Type="http://schemas.openxmlformats.org/officeDocument/2006/relationships/hyperlink" Target="https://podminky.urs.cz/item/CS_URS_2024_01/R-09.004" TargetMode="External" /><Relationship Id="rId41" Type="http://schemas.openxmlformats.org/officeDocument/2006/relationships/hyperlink" Target="https://podminky.urs.cz/item/CS_URS_2024_01/R-09.005" TargetMode="External" /><Relationship Id="rId42" Type="http://schemas.openxmlformats.org/officeDocument/2006/relationships/hyperlink" Target="https://podminky.urs.cz/item/CS_URS_2024_01/R-09.006" TargetMode="External" /><Relationship Id="rId43" Type="http://schemas.openxmlformats.org/officeDocument/2006/relationships/hyperlink" Target="https://podminky.urs.cz/item/CS_URS_2024_01/111151231.002" TargetMode="External" /><Relationship Id="rId44" Type="http://schemas.openxmlformats.org/officeDocument/2006/relationships/hyperlink" Target="https://podminky.urs.cz/item/CS_URS_2024_01/185811221.002" TargetMode="External" /><Relationship Id="rId45" Type="http://schemas.openxmlformats.org/officeDocument/2006/relationships/hyperlink" Target="https://podminky.urs.cz/item/CS_URS_2024_01/R-09.008" TargetMode="External" /><Relationship Id="rId46" Type="http://schemas.openxmlformats.org/officeDocument/2006/relationships/hyperlink" Target="https://podminky.urs.cz/item/CS_URS_2024_01/R-09.009" TargetMode="External" /><Relationship Id="rId47" Type="http://schemas.openxmlformats.org/officeDocument/2006/relationships/hyperlink" Target="https://podminky.urs.cz/item/CS_URS_2024_01/R-09.010" TargetMode="External" /><Relationship Id="rId48" Type="http://schemas.openxmlformats.org/officeDocument/2006/relationships/hyperlink" Target="https://podminky.urs.cz/item/CS_URS_2024_01/998231311.001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115" TargetMode="External" /><Relationship Id="rId2" Type="http://schemas.openxmlformats.org/officeDocument/2006/relationships/hyperlink" Target="https://podminky.urs.cz/item/CS_URS_2024_01/184102114" TargetMode="External" /><Relationship Id="rId3" Type="http://schemas.openxmlformats.org/officeDocument/2006/relationships/hyperlink" Target="https://podminky.urs.cz/item/CS_URS_2024_01/184215412" TargetMode="External" /><Relationship Id="rId4" Type="http://schemas.openxmlformats.org/officeDocument/2006/relationships/hyperlink" Target="https://podminky.urs.cz/item/CS_URS_2024_01/184501141" TargetMode="External" /><Relationship Id="rId5" Type="http://schemas.openxmlformats.org/officeDocument/2006/relationships/hyperlink" Target="https://podminky.urs.cz/item/CS_URS_2024_01/184215133" TargetMode="External" /><Relationship Id="rId6" Type="http://schemas.openxmlformats.org/officeDocument/2006/relationships/hyperlink" Target="https://podminky.urs.cz/item/CS_URS_2024_01/184911111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184801121" TargetMode="External" /><Relationship Id="rId9" Type="http://schemas.openxmlformats.org/officeDocument/2006/relationships/hyperlink" Target="https://podminky.urs.cz/item/CS_URS_2024_01/185804312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hyperlink" Target="https://podminky.urs.cz/item/CS_URS_2024_01/183111114" TargetMode="External" /><Relationship Id="rId13" Type="http://schemas.openxmlformats.org/officeDocument/2006/relationships/hyperlink" Target="https://podminky.urs.cz/item/CS_URS_2024_01/184102211" TargetMode="External" /><Relationship Id="rId14" Type="http://schemas.openxmlformats.org/officeDocument/2006/relationships/hyperlink" Target="https://podminky.urs.cz/item/CS_URS_2024_01/R-05.185804311" TargetMode="External" /><Relationship Id="rId15" Type="http://schemas.openxmlformats.org/officeDocument/2006/relationships/hyperlink" Target="https://podminky.urs.cz/item/CS_URS_2024_01/R-05.185851121" TargetMode="External" /><Relationship Id="rId16" Type="http://schemas.openxmlformats.org/officeDocument/2006/relationships/hyperlink" Target="https://podminky.urs.cz/item/CS_URS_2024_01/R01-185851129" TargetMode="External" /><Relationship Id="rId17" Type="http://schemas.openxmlformats.org/officeDocument/2006/relationships/hyperlink" Target="https://podminky.urs.cz/item/CS_URS_2024_01/184801131" TargetMode="External" /><Relationship Id="rId18" Type="http://schemas.openxmlformats.org/officeDocument/2006/relationships/hyperlink" Target="https://podminky.urs.cz/item/CS_URS_2024_01/184851413.003" TargetMode="External" /><Relationship Id="rId19" Type="http://schemas.openxmlformats.org/officeDocument/2006/relationships/hyperlink" Target="https://podminky.urs.cz/item/CS_URS_2024_01/184851423.003" TargetMode="External" /><Relationship Id="rId20" Type="http://schemas.openxmlformats.org/officeDocument/2006/relationships/hyperlink" Target="https://podminky.urs.cz/item/CS_URS_2024_01/R-07.008" TargetMode="External" /><Relationship Id="rId21" Type="http://schemas.openxmlformats.org/officeDocument/2006/relationships/hyperlink" Target="https://podminky.urs.cz/item/CS_URS_2024_01/R-07.009" TargetMode="External" /><Relationship Id="rId22" Type="http://schemas.openxmlformats.org/officeDocument/2006/relationships/hyperlink" Target="https://podminky.urs.cz/item/CS_URS_2024_01/R-07.010" TargetMode="External" /><Relationship Id="rId23" Type="http://schemas.openxmlformats.org/officeDocument/2006/relationships/hyperlink" Target="https://podminky.urs.cz/item/CS_URS_2024_01/R-08.008" TargetMode="External" /><Relationship Id="rId24" Type="http://schemas.openxmlformats.org/officeDocument/2006/relationships/hyperlink" Target="https://podminky.urs.cz/item/CS_URS_2024_01/R-08.009" TargetMode="External" /><Relationship Id="rId25" Type="http://schemas.openxmlformats.org/officeDocument/2006/relationships/hyperlink" Target="https://podminky.urs.cz/item/CS_URS_2024_01/R-08.010" TargetMode="External" /><Relationship Id="rId26" Type="http://schemas.openxmlformats.org/officeDocument/2006/relationships/hyperlink" Target="https://podminky.urs.cz/item/CS_URS_2024_01/184215173.003" TargetMode="External" /><Relationship Id="rId27" Type="http://schemas.openxmlformats.org/officeDocument/2006/relationships/hyperlink" Target="https://podminky.urs.cz/item/CS_URS_2024_01/184501181.003" TargetMode="External" /><Relationship Id="rId28" Type="http://schemas.openxmlformats.org/officeDocument/2006/relationships/hyperlink" Target="https://podminky.urs.cz/item/CS_URS_2024_01/R-09.001" TargetMode="External" /><Relationship Id="rId29" Type="http://schemas.openxmlformats.org/officeDocument/2006/relationships/hyperlink" Target="https://podminky.urs.cz/item/CS_URS_2024_01/R-09.004" TargetMode="External" /><Relationship Id="rId30" Type="http://schemas.openxmlformats.org/officeDocument/2006/relationships/hyperlink" Target="https://podminky.urs.cz/item/CS_URS_2024_01/R-09.005" TargetMode="External" /><Relationship Id="rId31" Type="http://schemas.openxmlformats.org/officeDocument/2006/relationships/hyperlink" Target="https://podminky.urs.cz/item/CS_URS_2024_01/R-09.006" TargetMode="External" /><Relationship Id="rId32" Type="http://schemas.openxmlformats.org/officeDocument/2006/relationships/hyperlink" Target="https://podminky.urs.cz/item/CS_URS_2024_01/R-09.008" TargetMode="External" /><Relationship Id="rId33" Type="http://schemas.openxmlformats.org/officeDocument/2006/relationships/hyperlink" Target="https://podminky.urs.cz/item/CS_URS_2024_01/R-09.009" TargetMode="External" /><Relationship Id="rId34" Type="http://schemas.openxmlformats.org/officeDocument/2006/relationships/hyperlink" Target="https://podminky.urs.cz/item/CS_URS_2024_01/R-09.010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1115" TargetMode="External" /><Relationship Id="rId2" Type="http://schemas.openxmlformats.org/officeDocument/2006/relationships/hyperlink" Target="https://podminky.urs.cz/item/CS_URS_2024_01/184102114" TargetMode="External" /><Relationship Id="rId3" Type="http://schemas.openxmlformats.org/officeDocument/2006/relationships/hyperlink" Target="https://podminky.urs.cz/item/CS_URS_2024_01/184215412" TargetMode="External" /><Relationship Id="rId4" Type="http://schemas.openxmlformats.org/officeDocument/2006/relationships/hyperlink" Target="https://podminky.urs.cz/item/CS_URS_2024_01/184501141" TargetMode="External" /><Relationship Id="rId5" Type="http://schemas.openxmlformats.org/officeDocument/2006/relationships/hyperlink" Target="https://podminky.urs.cz/item/CS_URS_2024_01/184215133" TargetMode="External" /><Relationship Id="rId6" Type="http://schemas.openxmlformats.org/officeDocument/2006/relationships/hyperlink" Target="https://podminky.urs.cz/item/CS_URS_2024_01/184911111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184801121" TargetMode="External" /><Relationship Id="rId9" Type="http://schemas.openxmlformats.org/officeDocument/2006/relationships/hyperlink" Target="https://podminky.urs.cz/item/CS_URS_2024_01/185804312" TargetMode="External" /><Relationship Id="rId10" Type="http://schemas.openxmlformats.org/officeDocument/2006/relationships/hyperlink" Target="https://podminky.urs.cz/item/CS_URS_2024_01/185851121" TargetMode="External" /><Relationship Id="rId11" Type="http://schemas.openxmlformats.org/officeDocument/2006/relationships/hyperlink" Target="https://podminky.urs.cz/item/CS_URS_2024_01/185851129" TargetMode="External" /><Relationship Id="rId12" Type="http://schemas.openxmlformats.org/officeDocument/2006/relationships/hyperlink" Target="https://podminky.urs.cz/item/CS_URS_2024_01/183111114" TargetMode="External" /><Relationship Id="rId13" Type="http://schemas.openxmlformats.org/officeDocument/2006/relationships/hyperlink" Target="https://podminky.urs.cz/item/CS_URS_2024_01/184102211" TargetMode="External" /><Relationship Id="rId14" Type="http://schemas.openxmlformats.org/officeDocument/2006/relationships/hyperlink" Target="https://podminky.urs.cz/item/CS_URS_2024_01/R-05.185804311" TargetMode="External" /><Relationship Id="rId15" Type="http://schemas.openxmlformats.org/officeDocument/2006/relationships/hyperlink" Target="https://podminky.urs.cz/item/CS_URS_2024_01/R-05.185851121" TargetMode="External" /><Relationship Id="rId16" Type="http://schemas.openxmlformats.org/officeDocument/2006/relationships/hyperlink" Target="https://podminky.urs.cz/item/CS_URS_2024_01/R01-185851129" TargetMode="External" /><Relationship Id="rId17" Type="http://schemas.openxmlformats.org/officeDocument/2006/relationships/hyperlink" Target="https://podminky.urs.cz/item/CS_URS_2024_01/184801131" TargetMode="External" /><Relationship Id="rId18" Type="http://schemas.openxmlformats.org/officeDocument/2006/relationships/hyperlink" Target="https://podminky.urs.cz/item/CS_URS_2024_01/184851413.004" TargetMode="External" /><Relationship Id="rId19" Type="http://schemas.openxmlformats.org/officeDocument/2006/relationships/hyperlink" Target="https://podminky.urs.cz/item/CS_URS_2024_01/184851423.004" TargetMode="External" /><Relationship Id="rId20" Type="http://schemas.openxmlformats.org/officeDocument/2006/relationships/hyperlink" Target="https://podminky.urs.cz/item/CS_URS_2024_01/R-07.008" TargetMode="External" /><Relationship Id="rId21" Type="http://schemas.openxmlformats.org/officeDocument/2006/relationships/hyperlink" Target="https://podminky.urs.cz/item/CS_URS_2024_01/R-07.009" TargetMode="External" /><Relationship Id="rId22" Type="http://schemas.openxmlformats.org/officeDocument/2006/relationships/hyperlink" Target="https://podminky.urs.cz/item/CS_URS_2024_01/R-07.010" TargetMode="External" /><Relationship Id="rId23" Type="http://schemas.openxmlformats.org/officeDocument/2006/relationships/hyperlink" Target="https://podminky.urs.cz/item/CS_URS_2024_01/R-08.008" TargetMode="External" /><Relationship Id="rId24" Type="http://schemas.openxmlformats.org/officeDocument/2006/relationships/hyperlink" Target="https://podminky.urs.cz/item/CS_URS_2024_01/R-08.009" TargetMode="External" /><Relationship Id="rId25" Type="http://schemas.openxmlformats.org/officeDocument/2006/relationships/hyperlink" Target="https://podminky.urs.cz/item/CS_URS_2024_01/R-08.010" TargetMode="External" /><Relationship Id="rId26" Type="http://schemas.openxmlformats.org/officeDocument/2006/relationships/hyperlink" Target="https://podminky.urs.cz/item/CS_URS_2024_01/184215173.004" TargetMode="External" /><Relationship Id="rId27" Type="http://schemas.openxmlformats.org/officeDocument/2006/relationships/hyperlink" Target="https://podminky.urs.cz/item/CS_URS_2024_01/184501181.004" TargetMode="External" /><Relationship Id="rId28" Type="http://schemas.openxmlformats.org/officeDocument/2006/relationships/hyperlink" Target="https://podminky.urs.cz/item/CS_URS_2024_01/R-09.001" TargetMode="External" /><Relationship Id="rId29" Type="http://schemas.openxmlformats.org/officeDocument/2006/relationships/hyperlink" Target="https://podminky.urs.cz/item/CS_URS_2024_01/R-09.004" TargetMode="External" /><Relationship Id="rId30" Type="http://schemas.openxmlformats.org/officeDocument/2006/relationships/hyperlink" Target="https://podminky.urs.cz/item/CS_URS_2024_01/R-09.005" TargetMode="External" /><Relationship Id="rId31" Type="http://schemas.openxmlformats.org/officeDocument/2006/relationships/hyperlink" Target="https://podminky.urs.cz/item/CS_URS_2024_01/R-09.006" TargetMode="External" /><Relationship Id="rId32" Type="http://schemas.openxmlformats.org/officeDocument/2006/relationships/hyperlink" Target="https://podminky.urs.cz/item/CS_URS_2024_01/R-09.008" TargetMode="External" /><Relationship Id="rId33" Type="http://schemas.openxmlformats.org/officeDocument/2006/relationships/hyperlink" Target="https://podminky.urs.cz/item/CS_URS_2024_01/R-09.009" TargetMode="External" /><Relationship Id="rId34" Type="http://schemas.openxmlformats.org/officeDocument/2006/relationships/hyperlink" Target="https://podminky.urs.cz/item/CS_URS_2024_01/R-09.010" TargetMode="External" /><Relationship Id="rId35" Type="http://schemas.openxmlformats.org/officeDocument/2006/relationships/hyperlink" Target="https://podminky.urs.cz/item/CS_URS_2024_01/998231311.004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PD – Výsadby BK16d, BK17a, BK17b a BC10 v k.ú. Veselí-Předměstí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Veselí nad Moravou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KPÚ pro JMK, pobočka Hodonín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'BK17a - Biokoridor BK17a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'BK17a - Biokoridor BK17a ...'!P88</f>
        <v>0</v>
      </c>
      <c r="AV55" s="121">
        <f>'BK17a - Biokoridor BK17a ...'!J33</f>
        <v>0</v>
      </c>
      <c r="AW55" s="121">
        <f>'BK17a - Biokoridor BK17a ...'!J34</f>
        <v>0</v>
      </c>
      <c r="AX55" s="121">
        <f>'BK17a - Biokoridor BK17a ...'!J35</f>
        <v>0</v>
      </c>
      <c r="AY55" s="121">
        <f>'BK17a - Biokoridor BK17a ...'!J36</f>
        <v>0</v>
      </c>
      <c r="AZ55" s="121">
        <f>'BK17a - Biokoridor BK17a ...'!F33</f>
        <v>0</v>
      </c>
      <c r="BA55" s="121">
        <f>'BK17a - Biokoridor BK17a ...'!F34</f>
        <v>0</v>
      </c>
      <c r="BB55" s="121">
        <f>'BK17a - Biokoridor BK17a ...'!F35</f>
        <v>0</v>
      </c>
      <c r="BC55" s="121">
        <f>'BK17a - Biokoridor BK17a ...'!F36</f>
        <v>0</v>
      </c>
      <c r="BD55" s="123">
        <f>'BK17a - Biokoridor BK17a 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'BC10 - Biocentrum BC10 (o...'!J30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'BC10 - Biocentrum BC10 (o...'!P89</f>
        <v>0</v>
      </c>
      <c r="AV56" s="121">
        <f>'BC10 - Biocentrum BC10 (o...'!J33</f>
        <v>0</v>
      </c>
      <c r="AW56" s="121">
        <f>'BC10 - Biocentrum BC10 (o...'!J34</f>
        <v>0</v>
      </c>
      <c r="AX56" s="121">
        <f>'BC10 - Biocentrum BC10 (o...'!J35</f>
        <v>0</v>
      </c>
      <c r="AY56" s="121">
        <f>'BC10 - Biocentrum BC10 (o...'!J36</f>
        <v>0</v>
      </c>
      <c r="AZ56" s="121">
        <f>'BC10 - Biocentrum BC10 (o...'!F33</f>
        <v>0</v>
      </c>
      <c r="BA56" s="121">
        <f>'BC10 - Biocentrum BC10 (o...'!F34</f>
        <v>0</v>
      </c>
      <c r="BB56" s="121">
        <f>'BC10 - Biocentrum BC10 (o...'!F35</f>
        <v>0</v>
      </c>
      <c r="BC56" s="121">
        <f>'BC10 - Biocentrum BC10 (o...'!F36</f>
        <v>0</v>
      </c>
      <c r="BD56" s="123">
        <f>'BC10 - Biocentrum BC10 (o...'!F37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'BK17b - Biokoridor BK17b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'BK17b - Biokoridor BK17b ...'!P88</f>
        <v>0</v>
      </c>
      <c r="AV57" s="121">
        <f>'BK17b - Biokoridor BK17b ...'!J33</f>
        <v>0</v>
      </c>
      <c r="AW57" s="121">
        <f>'BK17b - Biokoridor BK17b ...'!J34</f>
        <v>0</v>
      </c>
      <c r="AX57" s="121">
        <f>'BK17b - Biokoridor BK17b ...'!J35</f>
        <v>0</v>
      </c>
      <c r="AY57" s="121">
        <f>'BK17b - Biokoridor BK17b ...'!J36</f>
        <v>0</v>
      </c>
      <c r="AZ57" s="121">
        <f>'BK17b - Biokoridor BK17b ...'!F33</f>
        <v>0</v>
      </c>
      <c r="BA57" s="121">
        <f>'BK17b - Biokoridor BK17b ...'!F34</f>
        <v>0</v>
      </c>
      <c r="BB57" s="121">
        <f>'BK17b - Biokoridor BK17b ...'!F35</f>
        <v>0</v>
      </c>
      <c r="BC57" s="121">
        <f>'BK17b - Biokoridor BK17b ...'!F36</f>
        <v>0</v>
      </c>
      <c r="BD57" s="123">
        <f>'BK17b - Biokoridor BK17b 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'BK16d - Biokoridor BK16d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'BK16d - Biokoridor BK16d ...'!P88</f>
        <v>0</v>
      </c>
      <c r="AV58" s="126">
        <f>'BK16d - Biokoridor BK16d ...'!J33</f>
        <v>0</v>
      </c>
      <c r="AW58" s="126">
        <f>'BK16d - Biokoridor BK16d ...'!J34</f>
        <v>0</v>
      </c>
      <c r="AX58" s="126">
        <f>'BK16d - Biokoridor BK16d ...'!J35</f>
        <v>0</v>
      </c>
      <c r="AY58" s="126">
        <f>'BK16d - Biokoridor BK16d ...'!J36</f>
        <v>0</v>
      </c>
      <c r="AZ58" s="126">
        <f>'BK16d - Biokoridor BK16d ...'!F33</f>
        <v>0</v>
      </c>
      <c r="BA58" s="126">
        <f>'BK16d - Biokoridor BK16d ...'!F34</f>
        <v>0</v>
      </c>
      <c r="BB58" s="126">
        <f>'BK16d - Biokoridor BK16d ...'!F35</f>
        <v>0</v>
      </c>
      <c r="BC58" s="126">
        <f>'BK16d - Biokoridor BK16d ...'!F36</f>
        <v>0</v>
      </c>
      <c r="BD58" s="128">
        <f>'BK16d - Biokoridor BK16d ...'!F37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fWVr7Ru8KjCALDVYdiGcx7F3e8SygMyTWHL42gZ8GE9yur1PaxP56s8moXBlqPUSPlZchLvljwxVR/WbC4Q6Nw==" hashValue="eJMsnr9UwRM1fzMrpzC8nRja61w3vsLk3Xu4U6BfDcJ1J+2o3DaxxIVTIYQ3f99jXin5SoYwOa7HgGIdI3ngS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BK17a - Biokoridor BK17a ...'!C2" display="/"/>
    <hyperlink ref="A56" location="'BC10 - Biocentrum BC10 (o...'!C2" display="/"/>
    <hyperlink ref="A57" location="'BK17b - Biokoridor BK17b ...'!C2" display="/"/>
    <hyperlink ref="A58" location="'BK16d - Biokoridor BK16d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PD – Výsadby BK16d, BK17a, BK17b a BC10 v k.ú. Veselí-Předměstí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ROUND((SUM(BE88:BE294)),  2)</f>
        <v>0</v>
      </c>
      <c r="G33" s="39"/>
      <c r="H33" s="39"/>
      <c r="I33" s="149">
        <v>0.20999999999999999</v>
      </c>
      <c r="J33" s="148">
        <f>ROUND(((SUM(BE88:BE294))*I33),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ROUND((SUM(BF88:BF294)),  2)</f>
        <v>0</v>
      </c>
      <c r="G34" s="39"/>
      <c r="H34" s="39"/>
      <c r="I34" s="149">
        <v>0.12</v>
      </c>
      <c r="J34" s="148">
        <f>ROUND(((SUM(BF88:BF294))*I34),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ROUND((SUM(BG88:BG294)),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ROUND((SUM(BH88:BH294)),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ROUND((SUM(BI88:BI294)),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PD – Výsadby BK16d, BK17a, BK17b a BC10 v k.ú. Veselí-Předměstí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BK17a - Biokoridor BK17a (oblasti A, B)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Veselí nad Moravou</v>
      </c>
      <c r="G52" s="41"/>
      <c r="H52" s="41"/>
      <c r="I52" s="33" t="s">
        <v>23</v>
      </c>
      <c r="J52" s="73" t="str">
        <f>IF(J12="","",J12)</f>
        <v>25. 11. 2023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KPÚ pro JMK, pobočka Hodonín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J146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J185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J219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J239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J284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107</v>
      </c>
      <c r="E67" s="169"/>
      <c r="F67" s="169"/>
      <c r="G67" s="169"/>
      <c r="H67" s="169"/>
      <c r="I67" s="169"/>
      <c r="J67" s="170">
        <f>J287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J288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PD – Výsadby BK16d, BK17a, BK17b a BC10 v k.ú. Veselí-Předměstí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BK17a - Biokoridor BK17a (oblasti A, B)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Veselí nad Moravou</v>
      </c>
      <c r="G82" s="41"/>
      <c r="H82" s="41"/>
      <c r="I82" s="33" t="s">
        <v>23</v>
      </c>
      <c r="J82" s="73" t="str">
        <f>IF(J12="","",J12)</f>
        <v>25. 11. 2023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KPÚ pro JMK, pobočka Hodonín</v>
      </c>
      <c r="G84" s="41"/>
      <c r="H84" s="41"/>
      <c r="I84" s="33" t="s">
        <v>33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36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110</v>
      </c>
      <c r="D87" s="181" t="s">
        <v>58</v>
      </c>
      <c r="E87" s="181" t="s">
        <v>54</v>
      </c>
      <c r="F87" s="181" t="s">
        <v>55</v>
      </c>
      <c r="G87" s="181" t="s">
        <v>111</v>
      </c>
      <c r="H87" s="181" t="s">
        <v>112</v>
      </c>
      <c r="I87" s="181" t="s">
        <v>113</v>
      </c>
      <c r="J87" s="181" t="s">
        <v>98</v>
      </c>
      <c r="K87" s="182" t="s">
        <v>114</v>
      </c>
      <c r="L87" s="183"/>
      <c r="M87" s="93" t="s">
        <v>19</v>
      </c>
      <c r="N87" s="94" t="s">
        <v>43</v>
      </c>
      <c r="O87" s="94" t="s">
        <v>115</v>
      </c>
      <c r="P87" s="94" t="s">
        <v>116</v>
      </c>
      <c r="Q87" s="94" t="s">
        <v>117</v>
      </c>
      <c r="R87" s="94" t="s">
        <v>118</v>
      </c>
      <c r="S87" s="94" t="s">
        <v>119</v>
      </c>
      <c r="T87" s="95" t="s">
        <v>120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P89+P287</f>
        <v>0</v>
      </c>
      <c r="Q88" s="97"/>
      <c r="R88" s="186">
        <f>R89+R287</f>
        <v>20.620306399999997</v>
      </c>
      <c r="S88" s="97"/>
      <c r="T88" s="187">
        <f>T89+T287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99</v>
      </c>
      <c r="BK88" s="188">
        <f>BK89+BK287</f>
        <v>0</v>
      </c>
    </row>
    <row r="89" s="12" customFormat="1" ht="25.92" customHeight="1">
      <c r="A89" s="12"/>
      <c r="B89" s="189"/>
      <c r="C89" s="190"/>
      <c r="D89" s="191" t="s">
        <v>72</v>
      </c>
      <c r="E89" s="192" t="s">
        <v>122</v>
      </c>
      <c r="F89" s="192" t="s">
        <v>123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P90+P146+P185+P219+P239+P284</f>
        <v>0</v>
      </c>
      <c r="Q89" s="197"/>
      <c r="R89" s="198">
        <f>R90+R146+R185+R219+R239+R284</f>
        <v>20.620306399999997</v>
      </c>
      <c r="S89" s="197"/>
      <c r="T89" s="199">
        <f>T90+T146+T185+T219+T239+T284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73</v>
      </c>
      <c r="AY89" s="200" t="s">
        <v>124</v>
      </c>
      <c r="BK89" s="202">
        <f>BK90+BK146+BK185+BK219+BK239+BK284</f>
        <v>0</v>
      </c>
    </row>
    <row r="90" s="12" customFormat="1" ht="22.8" customHeight="1">
      <c r="A90" s="12"/>
      <c r="B90" s="189"/>
      <c r="C90" s="190"/>
      <c r="D90" s="191" t="s">
        <v>72</v>
      </c>
      <c r="E90" s="203" t="s">
        <v>125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SUM(P91:P145)</f>
        <v>0</v>
      </c>
      <c r="Q90" s="197"/>
      <c r="R90" s="198">
        <f>SUM(R91:R145)</f>
        <v>13.293106399999999</v>
      </c>
      <c r="S90" s="197"/>
      <c r="T90" s="199">
        <f>SUM(T91:T145)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81</v>
      </c>
      <c r="AY90" s="200" t="s">
        <v>124</v>
      </c>
      <c r="BK90" s="202">
        <f>SUM(BK91:BK145)</f>
        <v>0</v>
      </c>
    </row>
    <row r="91" s="2" customFormat="1" ht="21.75" customHeight="1">
      <c r="A91" s="39"/>
      <c r="B91" s="40"/>
      <c r="C91" s="205" t="s">
        <v>81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104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83</v>
      </c>
      <c r="AY91" s="18" t="s">
        <v>124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132</v>
      </c>
      <c r="BM91" s="216" t="s">
        <v>133</v>
      </c>
    </row>
    <row r="92" s="2" customFormat="1">
      <c r="A92" s="39"/>
      <c r="B92" s="40"/>
      <c r="C92" s="41"/>
      <c r="D92" s="218" t="s">
        <v>134</v>
      </c>
      <c r="E92" s="41"/>
      <c r="F92" s="219" t="s">
        <v>135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83</v>
      </c>
    </row>
    <row r="93" s="13" customFormat="1">
      <c r="A93" s="13"/>
      <c r="B93" s="223"/>
      <c r="C93" s="224"/>
      <c r="D93" s="225" t="s">
        <v>136</v>
      </c>
      <c r="E93" s="226" t="s">
        <v>19</v>
      </c>
      <c r="F93" s="227" t="s">
        <v>137</v>
      </c>
      <c r="G93" s="224"/>
      <c r="H93" s="228">
        <v>104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136</v>
      </c>
      <c r="AU93" s="234" t="s">
        <v>83</v>
      </c>
      <c r="AV93" s="13" t="s">
        <v>83</v>
      </c>
      <c r="AW93" s="13" t="s">
        <v>35</v>
      </c>
      <c r="AX93" s="13" t="s">
        <v>81</v>
      </c>
      <c r="AY93" s="234" t="s">
        <v>124</v>
      </c>
    </row>
    <row r="94" s="2" customFormat="1" ht="16.5" customHeight="1">
      <c r="A94" s="39"/>
      <c r="B94" s="40"/>
      <c r="C94" s="205" t="s">
        <v>83</v>
      </c>
      <c r="D94" s="205" t="s">
        <v>127</v>
      </c>
      <c r="E94" s="206" t="s">
        <v>138</v>
      </c>
      <c r="F94" s="207" t="s">
        <v>139</v>
      </c>
      <c r="G94" s="208" t="s">
        <v>130</v>
      </c>
      <c r="H94" s="209">
        <v>104</v>
      </c>
      <c r="I94" s="210"/>
      <c r="J94" s="211">
        <f>ROUND(I94*H94,2)</f>
        <v>0</v>
      </c>
      <c r="K94" s="207" t="s">
        <v>131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132</v>
      </c>
      <c r="AT94" s="216" t="s">
        <v>127</v>
      </c>
      <c r="AU94" s="216" t="s">
        <v>83</v>
      </c>
      <c r="AY94" s="18" t="s">
        <v>124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132</v>
      </c>
      <c r="BM94" s="216" t="s">
        <v>140</v>
      </c>
    </row>
    <row r="95" s="2" customFormat="1">
      <c r="A95" s="39"/>
      <c r="B95" s="40"/>
      <c r="C95" s="41"/>
      <c r="D95" s="218" t="s">
        <v>134</v>
      </c>
      <c r="E95" s="41"/>
      <c r="F95" s="219" t="s">
        <v>141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83</v>
      </c>
    </row>
    <row r="96" s="2" customFormat="1" ht="21.75" customHeight="1">
      <c r="A96" s="39"/>
      <c r="B96" s="40"/>
      <c r="C96" s="235" t="s">
        <v>142</v>
      </c>
      <c r="D96" s="235" t="s">
        <v>143</v>
      </c>
      <c r="E96" s="236" t="s">
        <v>144</v>
      </c>
      <c r="F96" s="237" t="s">
        <v>145</v>
      </c>
      <c r="G96" s="238" t="s">
        <v>130</v>
      </c>
      <c r="H96" s="239">
        <v>39</v>
      </c>
      <c r="I96" s="240"/>
      <c r="J96" s="241">
        <f>ROUND(I96*H96,2)</f>
        <v>0</v>
      </c>
      <c r="K96" s="237" t="s">
        <v>19</v>
      </c>
      <c r="L96" s="242"/>
      <c r="M96" s="243" t="s">
        <v>19</v>
      </c>
      <c r="N96" s="244" t="s">
        <v>44</v>
      </c>
      <c r="O96" s="85"/>
      <c r="P96" s="214">
        <f>O96*H96</f>
        <v>0</v>
      </c>
      <c r="Q96" s="214">
        <v>0.063</v>
      </c>
      <c r="R96" s="214">
        <f>Q96*H96</f>
        <v>2.4569999999999999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146</v>
      </c>
      <c r="AT96" s="216" t="s">
        <v>143</v>
      </c>
      <c r="AU96" s="216" t="s">
        <v>83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132</v>
      </c>
      <c r="BM96" s="216" t="s">
        <v>147</v>
      </c>
    </row>
    <row r="97" s="13" customFormat="1">
      <c r="A97" s="13"/>
      <c r="B97" s="223"/>
      <c r="C97" s="224"/>
      <c r="D97" s="225" t="s">
        <v>136</v>
      </c>
      <c r="E97" s="226" t="s">
        <v>19</v>
      </c>
      <c r="F97" s="227" t="s">
        <v>148</v>
      </c>
      <c r="G97" s="224"/>
      <c r="H97" s="228">
        <v>39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136</v>
      </c>
      <c r="AU97" s="234" t="s">
        <v>83</v>
      </c>
      <c r="AV97" s="13" t="s">
        <v>83</v>
      </c>
      <c r="AW97" s="13" t="s">
        <v>35</v>
      </c>
      <c r="AX97" s="13" t="s">
        <v>81</v>
      </c>
      <c r="AY97" s="234" t="s">
        <v>124</v>
      </c>
    </row>
    <row r="98" s="2" customFormat="1" ht="21.75" customHeight="1">
      <c r="A98" s="39"/>
      <c r="B98" s="40"/>
      <c r="C98" s="235" t="s">
        <v>132</v>
      </c>
      <c r="D98" s="235" t="s">
        <v>143</v>
      </c>
      <c r="E98" s="236" t="s">
        <v>149</v>
      </c>
      <c r="F98" s="237" t="s">
        <v>150</v>
      </c>
      <c r="G98" s="238" t="s">
        <v>130</v>
      </c>
      <c r="H98" s="239">
        <v>65</v>
      </c>
      <c r="I98" s="240"/>
      <c r="J98" s="241">
        <f>ROUND(I98*H98,2)</f>
        <v>0</v>
      </c>
      <c r="K98" s="237" t="s">
        <v>19</v>
      </c>
      <c r="L98" s="242"/>
      <c r="M98" s="243" t="s">
        <v>19</v>
      </c>
      <c r="N98" s="244" t="s">
        <v>44</v>
      </c>
      <c r="O98" s="85"/>
      <c r="P98" s="214">
        <f>O98*H98</f>
        <v>0</v>
      </c>
      <c r="Q98" s="214">
        <v>0.063</v>
      </c>
      <c r="R98" s="214">
        <f>Q98*H98</f>
        <v>4.0949999999999998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146</v>
      </c>
      <c r="AT98" s="216" t="s">
        <v>143</v>
      </c>
      <c r="AU98" s="216" t="s">
        <v>83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132</v>
      </c>
      <c r="BM98" s="216" t="s">
        <v>151</v>
      </c>
    </row>
    <row r="99" s="13" customFormat="1">
      <c r="A99" s="13"/>
      <c r="B99" s="223"/>
      <c r="C99" s="224"/>
      <c r="D99" s="225" t="s">
        <v>136</v>
      </c>
      <c r="E99" s="226" t="s">
        <v>19</v>
      </c>
      <c r="F99" s="227" t="s">
        <v>152</v>
      </c>
      <c r="G99" s="224"/>
      <c r="H99" s="228">
        <v>65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136</v>
      </c>
      <c r="AU99" s="234" t="s">
        <v>83</v>
      </c>
      <c r="AV99" s="13" t="s">
        <v>83</v>
      </c>
      <c r="AW99" s="13" t="s">
        <v>35</v>
      </c>
      <c r="AX99" s="13" t="s">
        <v>81</v>
      </c>
      <c r="AY99" s="234" t="s">
        <v>124</v>
      </c>
    </row>
    <row r="100" s="2" customFormat="1" ht="16.5" customHeight="1">
      <c r="A100" s="39"/>
      <c r="B100" s="40"/>
      <c r="C100" s="205" t="s">
        <v>153</v>
      </c>
      <c r="D100" s="205" t="s">
        <v>127</v>
      </c>
      <c r="E100" s="206" t="s">
        <v>154</v>
      </c>
      <c r="F100" s="207" t="s">
        <v>155</v>
      </c>
      <c r="G100" s="208" t="s">
        <v>130</v>
      </c>
      <c r="H100" s="209">
        <v>104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83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132</v>
      </c>
      <c r="BM100" s="216" t="s">
        <v>156</v>
      </c>
    </row>
    <row r="101" s="2" customFormat="1" ht="16.5" customHeight="1">
      <c r="A101" s="39"/>
      <c r="B101" s="40"/>
      <c r="C101" s="235" t="s">
        <v>157</v>
      </c>
      <c r="D101" s="235" t="s">
        <v>143</v>
      </c>
      <c r="E101" s="236" t="s">
        <v>158</v>
      </c>
      <c r="F101" s="237" t="s">
        <v>159</v>
      </c>
      <c r="G101" s="238" t="s">
        <v>160</v>
      </c>
      <c r="H101" s="239">
        <v>4.1600000000000001</v>
      </c>
      <c r="I101" s="240"/>
      <c r="J101" s="241">
        <f>ROUND(I101*H101,2)</f>
        <v>0</v>
      </c>
      <c r="K101" s="237" t="s">
        <v>19</v>
      </c>
      <c r="L101" s="242"/>
      <c r="M101" s="243" t="s">
        <v>19</v>
      </c>
      <c r="N101" s="244" t="s">
        <v>44</v>
      </c>
      <c r="O101" s="85"/>
      <c r="P101" s="214">
        <f>O101*H101</f>
        <v>0</v>
      </c>
      <c r="Q101" s="214">
        <v>0.001</v>
      </c>
      <c r="R101" s="214">
        <f>Q101*H101</f>
        <v>0.0041600000000000005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146</v>
      </c>
      <c r="AT101" s="216" t="s">
        <v>143</v>
      </c>
      <c r="AU101" s="216" t="s">
        <v>83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132</v>
      </c>
      <c r="BM101" s="216" t="s">
        <v>161</v>
      </c>
    </row>
    <row r="102" s="2" customFormat="1">
      <c r="A102" s="39"/>
      <c r="B102" s="40"/>
      <c r="C102" s="41"/>
      <c r="D102" s="225" t="s">
        <v>162</v>
      </c>
      <c r="E102" s="41"/>
      <c r="F102" s="245" t="s">
        <v>163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162</v>
      </c>
      <c r="AU102" s="18" t="s">
        <v>83</v>
      </c>
    </row>
    <row r="103" s="13" customFormat="1">
      <c r="A103" s="13"/>
      <c r="B103" s="223"/>
      <c r="C103" s="224"/>
      <c r="D103" s="225" t="s">
        <v>136</v>
      </c>
      <c r="E103" s="224"/>
      <c r="F103" s="227" t="s">
        <v>164</v>
      </c>
      <c r="G103" s="224"/>
      <c r="H103" s="228">
        <v>4.1600000000000001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136</v>
      </c>
      <c r="AU103" s="234" t="s">
        <v>83</v>
      </c>
      <c r="AV103" s="13" t="s">
        <v>83</v>
      </c>
      <c r="AW103" s="13" t="s">
        <v>4</v>
      </c>
      <c r="AX103" s="13" t="s">
        <v>81</v>
      </c>
      <c r="AY103" s="234" t="s">
        <v>124</v>
      </c>
    </row>
    <row r="104" s="2" customFormat="1" ht="16.5" customHeight="1">
      <c r="A104" s="39"/>
      <c r="B104" s="40"/>
      <c r="C104" s="205" t="s">
        <v>165</v>
      </c>
      <c r="D104" s="205" t="s">
        <v>127</v>
      </c>
      <c r="E104" s="206" t="s">
        <v>166</v>
      </c>
      <c r="F104" s="207" t="s">
        <v>167</v>
      </c>
      <c r="G104" s="208" t="s">
        <v>168</v>
      </c>
      <c r="H104" s="209">
        <v>0.014999999999999999</v>
      </c>
      <c r="I104" s="210"/>
      <c r="J104" s="211">
        <f>ROUND(I104*H104,2)</f>
        <v>0</v>
      </c>
      <c r="K104" s="207" t="s">
        <v>131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127</v>
      </c>
      <c r="AU104" s="216" t="s">
        <v>83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132</v>
      </c>
      <c r="BM104" s="216" t="s">
        <v>169</v>
      </c>
    </row>
    <row r="105" s="2" customFormat="1">
      <c r="A105" s="39"/>
      <c r="B105" s="40"/>
      <c r="C105" s="41"/>
      <c r="D105" s="218" t="s">
        <v>134</v>
      </c>
      <c r="E105" s="41"/>
      <c r="F105" s="219" t="s">
        <v>170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134</v>
      </c>
      <c r="AU105" s="18" t="s">
        <v>83</v>
      </c>
    </row>
    <row r="106" s="2" customFormat="1">
      <c r="A106" s="39"/>
      <c r="B106" s="40"/>
      <c r="C106" s="41"/>
      <c r="D106" s="225" t="s">
        <v>162</v>
      </c>
      <c r="E106" s="41"/>
      <c r="F106" s="245" t="s">
        <v>171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162</v>
      </c>
      <c r="AU106" s="18" t="s">
        <v>83</v>
      </c>
    </row>
    <row r="107" s="13" customFormat="1">
      <c r="A107" s="13"/>
      <c r="B107" s="223"/>
      <c r="C107" s="224"/>
      <c r="D107" s="225" t="s">
        <v>136</v>
      </c>
      <c r="E107" s="226" t="s">
        <v>19</v>
      </c>
      <c r="F107" s="227" t="s">
        <v>172</v>
      </c>
      <c r="G107" s="224"/>
      <c r="H107" s="228">
        <v>0.014999999999999999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136</v>
      </c>
      <c r="AU107" s="234" t="s">
        <v>83</v>
      </c>
      <c r="AV107" s="13" t="s">
        <v>83</v>
      </c>
      <c r="AW107" s="13" t="s">
        <v>35</v>
      </c>
      <c r="AX107" s="13" t="s">
        <v>81</v>
      </c>
      <c r="AY107" s="234" t="s">
        <v>124</v>
      </c>
    </row>
    <row r="108" s="2" customFormat="1" ht="16.5" customHeight="1">
      <c r="A108" s="39"/>
      <c r="B108" s="40"/>
      <c r="C108" s="235" t="s">
        <v>146</v>
      </c>
      <c r="D108" s="235" t="s">
        <v>143</v>
      </c>
      <c r="E108" s="236" t="s">
        <v>173</v>
      </c>
      <c r="F108" s="237" t="s">
        <v>174</v>
      </c>
      <c r="G108" s="238" t="s">
        <v>160</v>
      </c>
      <c r="H108" s="239">
        <v>15</v>
      </c>
      <c r="I108" s="240"/>
      <c r="J108" s="241">
        <f>ROUND(I108*H108,2)</f>
        <v>0</v>
      </c>
      <c r="K108" s="237" t="s">
        <v>19</v>
      </c>
      <c r="L108" s="242"/>
      <c r="M108" s="243" t="s">
        <v>19</v>
      </c>
      <c r="N108" s="244" t="s">
        <v>44</v>
      </c>
      <c r="O108" s="85"/>
      <c r="P108" s="214">
        <f>O108*H108</f>
        <v>0</v>
      </c>
      <c r="Q108" s="214">
        <v>0.001</v>
      </c>
      <c r="R108" s="214">
        <f>Q108*H108</f>
        <v>0.014999999999999999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146</v>
      </c>
      <c r="AT108" s="216" t="s">
        <v>143</v>
      </c>
      <c r="AU108" s="216" t="s">
        <v>83</v>
      </c>
      <c r="AY108" s="18" t="s">
        <v>124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132</v>
      </c>
      <c r="BM108" s="216" t="s">
        <v>175</v>
      </c>
    </row>
    <row r="109" s="13" customFormat="1">
      <c r="A109" s="13"/>
      <c r="B109" s="223"/>
      <c r="C109" s="224"/>
      <c r="D109" s="225" t="s">
        <v>136</v>
      </c>
      <c r="E109" s="224"/>
      <c r="F109" s="227" t="s">
        <v>176</v>
      </c>
      <c r="G109" s="224"/>
      <c r="H109" s="228">
        <v>15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136</v>
      </c>
      <c r="AU109" s="234" t="s">
        <v>83</v>
      </c>
      <c r="AV109" s="13" t="s">
        <v>83</v>
      </c>
      <c r="AW109" s="13" t="s">
        <v>4</v>
      </c>
      <c r="AX109" s="13" t="s">
        <v>81</v>
      </c>
      <c r="AY109" s="234" t="s">
        <v>124</v>
      </c>
    </row>
    <row r="110" s="2" customFormat="1" ht="16.5" customHeight="1">
      <c r="A110" s="39"/>
      <c r="B110" s="40"/>
      <c r="C110" s="205" t="s">
        <v>177</v>
      </c>
      <c r="D110" s="205" t="s">
        <v>127</v>
      </c>
      <c r="E110" s="206" t="s">
        <v>178</v>
      </c>
      <c r="F110" s="207" t="s">
        <v>179</v>
      </c>
      <c r="G110" s="208" t="s">
        <v>130</v>
      </c>
      <c r="H110" s="209">
        <v>104</v>
      </c>
      <c r="I110" s="210"/>
      <c r="J110" s="211">
        <f>ROUND(I110*H110,2)</f>
        <v>0</v>
      </c>
      <c r="K110" s="207" t="s">
        <v>131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132</v>
      </c>
      <c r="AT110" s="216" t="s">
        <v>127</v>
      </c>
      <c r="AU110" s="216" t="s">
        <v>83</v>
      </c>
      <c r="AY110" s="18" t="s">
        <v>124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132</v>
      </c>
      <c r="BM110" s="216" t="s">
        <v>180</v>
      </c>
    </row>
    <row r="111" s="2" customFormat="1">
      <c r="A111" s="39"/>
      <c r="B111" s="40"/>
      <c r="C111" s="41"/>
      <c r="D111" s="218" t="s">
        <v>134</v>
      </c>
      <c r="E111" s="41"/>
      <c r="F111" s="219" t="s">
        <v>181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83</v>
      </c>
    </row>
    <row r="112" s="2" customFormat="1" ht="16.5" customHeight="1">
      <c r="A112" s="39"/>
      <c r="B112" s="40"/>
      <c r="C112" s="205" t="s">
        <v>182</v>
      </c>
      <c r="D112" s="205" t="s">
        <v>127</v>
      </c>
      <c r="E112" s="206" t="s">
        <v>183</v>
      </c>
      <c r="F112" s="207" t="s">
        <v>184</v>
      </c>
      <c r="G112" s="208" t="s">
        <v>185</v>
      </c>
      <c r="H112" s="209">
        <v>43.68</v>
      </c>
      <c r="I112" s="210"/>
      <c r="J112" s="211">
        <f>ROUND(I112*H112,2)</f>
        <v>0</v>
      </c>
      <c r="K112" s="207" t="s">
        <v>131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3.0000000000000001E-05</v>
      </c>
      <c r="R112" s="214">
        <f>Q112*H112</f>
        <v>0.0013104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132</v>
      </c>
      <c r="AT112" s="216" t="s">
        <v>127</v>
      </c>
      <c r="AU112" s="216" t="s">
        <v>83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132</v>
      </c>
      <c r="BM112" s="216" t="s">
        <v>186</v>
      </c>
    </row>
    <row r="113" s="2" customFormat="1">
      <c r="A113" s="39"/>
      <c r="B113" s="40"/>
      <c r="C113" s="41"/>
      <c r="D113" s="218" t="s">
        <v>134</v>
      </c>
      <c r="E113" s="41"/>
      <c r="F113" s="219" t="s">
        <v>187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83</v>
      </c>
    </row>
    <row r="114" s="2" customFormat="1">
      <c r="A114" s="39"/>
      <c r="B114" s="40"/>
      <c r="C114" s="41"/>
      <c r="D114" s="225" t="s">
        <v>162</v>
      </c>
      <c r="E114" s="41"/>
      <c r="F114" s="245" t="s">
        <v>188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162</v>
      </c>
      <c r="AU114" s="18" t="s">
        <v>83</v>
      </c>
    </row>
    <row r="115" s="13" customFormat="1">
      <c r="A115" s="13"/>
      <c r="B115" s="223"/>
      <c r="C115" s="224"/>
      <c r="D115" s="225" t="s">
        <v>136</v>
      </c>
      <c r="E115" s="226" t="s">
        <v>19</v>
      </c>
      <c r="F115" s="227" t="s">
        <v>189</v>
      </c>
      <c r="G115" s="224"/>
      <c r="H115" s="228">
        <v>43.68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136</v>
      </c>
      <c r="AU115" s="234" t="s">
        <v>83</v>
      </c>
      <c r="AV115" s="13" t="s">
        <v>83</v>
      </c>
      <c r="AW115" s="13" t="s">
        <v>35</v>
      </c>
      <c r="AX115" s="13" t="s">
        <v>81</v>
      </c>
      <c r="AY115" s="234" t="s">
        <v>124</v>
      </c>
    </row>
    <row r="116" s="2" customFormat="1" ht="16.5" customHeight="1">
      <c r="A116" s="39"/>
      <c r="B116" s="40"/>
      <c r="C116" s="235" t="s">
        <v>190</v>
      </c>
      <c r="D116" s="235" t="s">
        <v>143</v>
      </c>
      <c r="E116" s="236" t="s">
        <v>191</v>
      </c>
      <c r="F116" s="237" t="s">
        <v>192</v>
      </c>
      <c r="G116" s="238" t="s">
        <v>185</v>
      </c>
      <c r="H116" s="239">
        <v>50.231999999999999</v>
      </c>
      <c r="I116" s="240"/>
      <c r="J116" s="241">
        <f>ROUND(I116*H116,2)</f>
        <v>0</v>
      </c>
      <c r="K116" s="237" t="s">
        <v>131</v>
      </c>
      <c r="L116" s="242"/>
      <c r="M116" s="243" t="s">
        <v>19</v>
      </c>
      <c r="N116" s="244" t="s">
        <v>44</v>
      </c>
      <c r="O116" s="85"/>
      <c r="P116" s="214">
        <f>O116*H116</f>
        <v>0</v>
      </c>
      <c r="Q116" s="214">
        <v>0.00050000000000000001</v>
      </c>
      <c r="R116" s="214">
        <f>Q116*H116</f>
        <v>0.025115999999999999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146</v>
      </c>
      <c r="AT116" s="216" t="s">
        <v>143</v>
      </c>
      <c r="AU116" s="216" t="s">
        <v>83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132</v>
      </c>
      <c r="BM116" s="216" t="s">
        <v>193</v>
      </c>
    </row>
    <row r="117" s="13" customFormat="1">
      <c r="A117" s="13"/>
      <c r="B117" s="223"/>
      <c r="C117" s="224"/>
      <c r="D117" s="225" t="s">
        <v>136</v>
      </c>
      <c r="E117" s="224"/>
      <c r="F117" s="227" t="s">
        <v>194</v>
      </c>
      <c r="G117" s="224"/>
      <c r="H117" s="228">
        <v>50.231999999999999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136</v>
      </c>
      <c r="AU117" s="234" t="s">
        <v>83</v>
      </c>
      <c r="AV117" s="13" t="s">
        <v>83</v>
      </c>
      <c r="AW117" s="13" t="s">
        <v>4</v>
      </c>
      <c r="AX117" s="13" t="s">
        <v>81</v>
      </c>
      <c r="AY117" s="234" t="s">
        <v>124</v>
      </c>
    </row>
    <row r="118" s="2" customFormat="1" ht="16.5" customHeight="1">
      <c r="A118" s="39"/>
      <c r="B118" s="40"/>
      <c r="C118" s="205" t="s">
        <v>8</v>
      </c>
      <c r="D118" s="205" t="s">
        <v>127</v>
      </c>
      <c r="E118" s="206" t="s">
        <v>195</v>
      </c>
      <c r="F118" s="207" t="s">
        <v>196</v>
      </c>
      <c r="G118" s="208" t="s">
        <v>130</v>
      </c>
      <c r="H118" s="209">
        <v>104</v>
      </c>
      <c r="I118" s="210"/>
      <c r="J118" s="211">
        <f>ROUND(I118*H118,2)</f>
        <v>0</v>
      </c>
      <c r="K118" s="207" t="s">
        <v>131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6.0000000000000002E-05</v>
      </c>
      <c r="R118" s="214">
        <f>Q118*H118</f>
        <v>0.0062399999999999999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132</v>
      </c>
      <c r="AT118" s="216" t="s">
        <v>127</v>
      </c>
      <c r="AU118" s="216" t="s">
        <v>83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132</v>
      </c>
      <c r="BM118" s="216" t="s">
        <v>197</v>
      </c>
    </row>
    <row r="119" s="2" customFormat="1">
      <c r="A119" s="39"/>
      <c r="B119" s="40"/>
      <c r="C119" s="41"/>
      <c r="D119" s="218" t="s">
        <v>134</v>
      </c>
      <c r="E119" s="41"/>
      <c r="F119" s="219" t="s">
        <v>198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83</v>
      </c>
    </row>
    <row r="120" s="2" customFormat="1" ht="16.5" customHeight="1">
      <c r="A120" s="39"/>
      <c r="B120" s="40"/>
      <c r="C120" s="235" t="s">
        <v>199</v>
      </c>
      <c r="D120" s="235" t="s">
        <v>143</v>
      </c>
      <c r="E120" s="236" t="s">
        <v>200</v>
      </c>
      <c r="F120" s="237" t="s">
        <v>201</v>
      </c>
      <c r="G120" s="238" t="s">
        <v>130</v>
      </c>
      <c r="H120" s="239">
        <v>312</v>
      </c>
      <c r="I120" s="240"/>
      <c r="J120" s="241">
        <f>ROUND(I120*H120,2)</f>
        <v>0</v>
      </c>
      <c r="K120" s="237" t="s">
        <v>131</v>
      </c>
      <c r="L120" s="242"/>
      <c r="M120" s="243" t="s">
        <v>19</v>
      </c>
      <c r="N120" s="244" t="s">
        <v>44</v>
      </c>
      <c r="O120" s="85"/>
      <c r="P120" s="214">
        <f>O120*H120</f>
        <v>0</v>
      </c>
      <c r="Q120" s="214">
        <v>0.0058999999999999999</v>
      </c>
      <c r="R120" s="214">
        <f>Q120*H120</f>
        <v>1.8408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146</v>
      </c>
      <c r="AT120" s="216" t="s">
        <v>143</v>
      </c>
      <c r="AU120" s="216" t="s">
        <v>83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132</v>
      </c>
      <c r="BM120" s="216" t="s">
        <v>202</v>
      </c>
    </row>
    <row r="121" s="13" customFormat="1">
      <c r="A121" s="13"/>
      <c r="B121" s="223"/>
      <c r="C121" s="224"/>
      <c r="D121" s="225" t="s">
        <v>136</v>
      </c>
      <c r="E121" s="224"/>
      <c r="F121" s="227" t="s">
        <v>203</v>
      </c>
      <c r="G121" s="224"/>
      <c r="H121" s="228">
        <v>312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136</v>
      </c>
      <c r="AU121" s="234" t="s">
        <v>83</v>
      </c>
      <c r="AV121" s="13" t="s">
        <v>83</v>
      </c>
      <c r="AW121" s="13" t="s">
        <v>4</v>
      </c>
      <c r="AX121" s="13" t="s">
        <v>81</v>
      </c>
      <c r="AY121" s="234" t="s">
        <v>124</v>
      </c>
    </row>
    <row r="122" s="2" customFormat="1" ht="16.5" customHeight="1">
      <c r="A122" s="39"/>
      <c r="B122" s="40"/>
      <c r="C122" s="235" t="s">
        <v>204</v>
      </c>
      <c r="D122" s="235" t="s">
        <v>143</v>
      </c>
      <c r="E122" s="236" t="s">
        <v>205</v>
      </c>
      <c r="F122" s="237" t="s">
        <v>206</v>
      </c>
      <c r="G122" s="238" t="s">
        <v>130</v>
      </c>
      <c r="H122" s="239">
        <v>312</v>
      </c>
      <c r="I122" s="240"/>
      <c r="J122" s="241">
        <f>ROUND(I122*H122,2)</f>
        <v>0</v>
      </c>
      <c r="K122" s="237" t="s">
        <v>19</v>
      </c>
      <c r="L122" s="242"/>
      <c r="M122" s="243" t="s">
        <v>19</v>
      </c>
      <c r="N122" s="244" t="s">
        <v>44</v>
      </c>
      <c r="O122" s="85"/>
      <c r="P122" s="214">
        <f>O122*H122</f>
        <v>0</v>
      </c>
      <c r="Q122" s="214">
        <v>0.00020000000000000001</v>
      </c>
      <c r="R122" s="214">
        <f>Q122*H122</f>
        <v>0.062400000000000004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146</v>
      </c>
      <c r="AT122" s="216" t="s">
        <v>143</v>
      </c>
      <c r="AU122" s="216" t="s">
        <v>83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132</v>
      </c>
      <c r="BM122" s="216" t="s">
        <v>207</v>
      </c>
    </row>
    <row r="123" s="2" customFormat="1">
      <c r="A123" s="39"/>
      <c r="B123" s="40"/>
      <c r="C123" s="41"/>
      <c r="D123" s="225" t="s">
        <v>162</v>
      </c>
      <c r="E123" s="41"/>
      <c r="F123" s="245" t="s">
        <v>208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162</v>
      </c>
      <c r="AU123" s="18" t="s">
        <v>83</v>
      </c>
    </row>
    <row r="124" s="2" customFormat="1" ht="16.5" customHeight="1">
      <c r="A124" s="39"/>
      <c r="B124" s="40"/>
      <c r="C124" s="205" t="s">
        <v>209</v>
      </c>
      <c r="D124" s="205" t="s">
        <v>127</v>
      </c>
      <c r="E124" s="206" t="s">
        <v>210</v>
      </c>
      <c r="F124" s="207" t="s">
        <v>211</v>
      </c>
      <c r="G124" s="208" t="s">
        <v>130</v>
      </c>
      <c r="H124" s="209">
        <v>104</v>
      </c>
      <c r="I124" s="210"/>
      <c r="J124" s="211">
        <f>ROUND(I124*H124,2)</f>
        <v>0</v>
      </c>
      <c r="K124" s="207" t="s">
        <v>131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2.0000000000000002E-05</v>
      </c>
      <c r="R124" s="214">
        <f>Q124*H124</f>
        <v>0.0020800000000000003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132</v>
      </c>
      <c r="AT124" s="216" t="s">
        <v>127</v>
      </c>
      <c r="AU124" s="216" t="s">
        <v>83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132</v>
      </c>
      <c r="BM124" s="216" t="s">
        <v>212</v>
      </c>
    </row>
    <row r="125" s="2" customFormat="1">
      <c r="A125" s="39"/>
      <c r="B125" s="40"/>
      <c r="C125" s="41"/>
      <c r="D125" s="218" t="s">
        <v>134</v>
      </c>
      <c r="E125" s="41"/>
      <c r="F125" s="219" t="s">
        <v>213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83</v>
      </c>
    </row>
    <row r="126" s="2" customFormat="1">
      <c r="A126" s="39"/>
      <c r="B126" s="40"/>
      <c r="C126" s="41"/>
      <c r="D126" s="225" t="s">
        <v>162</v>
      </c>
      <c r="E126" s="41"/>
      <c r="F126" s="245" t="s">
        <v>214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162</v>
      </c>
      <c r="AU126" s="18" t="s">
        <v>83</v>
      </c>
    </row>
    <row r="127" s="2" customFormat="1" ht="16.5" customHeight="1">
      <c r="A127" s="39"/>
      <c r="B127" s="40"/>
      <c r="C127" s="205" t="s">
        <v>215</v>
      </c>
      <c r="D127" s="205" t="s">
        <v>127</v>
      </c>
      <c r="E127" s="206" t="s">
        <v>216</v>
      </c>
      <c r="F127" s="207" t="s">
        <v>217</v>
      </c>
      <c r="G127" s="208" t="s">
        <v>185</v>
      </c>
      <c r="H127" s="209">
        <v>83.200000000000003</v>
      </c>
      <c r="I127" s="210"/>
      <c r="J127" s="211">
        <f>ROUND(I127*H127,2)</f>
        <v>0</v>
      </c>
      <c r="K127" s="207" t="s">
        <v>131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132</v>
      </c>
      <c r="AT127" s="216" t="s">
        <v>127</v>
      </c>
      <c r="AU127" s="216" t="s">
        <v>83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132</v>
      </c>
      <c r="BM127" s="216" t="s">
        <v>218</v>
      </c>
    </row>
    <row r="128" s="2" customFormat="1">
      <c r="A128" s="39"/>
      <c r="B128" s="40"/>
      <c r="C128" s="41"/>
      <c r="D128" s="218" t="s">
        <v>134</v>
      </c>
      <c r="E128" s="41"/>
      <c r="F128" s="219" t="s">
        <v>219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83</v>
      </c>
    </row>
    <row r="129" s="2" customFormat="1">
      <c r="A129" s="39"/>
      <c r="B129" s="40"/>
      <c r="C129" s="41"/>
      <c r="D129" s="225" t="s">
        <v>162</v>
      </c>
      <c r="E129" s="41"/>
      <c r="F129" s="245" t="s">
        <v>220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83</v>
      </c>
    </row>
    <row r="130" s="13" customFormat="1">
      <c r="A130" s="13"/>
      <c r="B130" s="223"/>
      <c r="C130" s="224"/>
      <c r="D130" s="225" t="s">
        <v>136</v>
      </c>
      <c r="E130" s="226" t="s">
        <v>19</v>
      </c>
      <c r="F130" s="227" t="s">
        <v>221</v>
      </c>
      <c r="G130" s="224"/>
      <c r="H130" s="228">
        <v>83.200000000000003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136</v>
      </c>
      <c r="AU130" s="234" t="s">
        <v>83</v>
      </c>
      <c r="AV130" s="13" t="s">
        <v>83</v>
      </c>
      <c r="AW130" s="13" t="s">
        <v>35</v>
      </c>
      <c r="AX130" s="13" t="s">
        <v>81</v>
      </c>
      <c r="AY130" s="234" t="s">
        <v>124</v>
      </c>
    </row>
    <row r="131" s="2" customFormat="1" ht="16.5" customHeight="1">
      <c r="A131" s="39"/>
      <c r="B131" s="40"/>
      <c r="C131" s="235" t="s">
        <v>222</v>
      </c>
      <c r="D131" s="235" t="s">
        <v>143</v>
      </c>
      <c r="E131" s="236" t="s">
        <v>223</v>
      </c>
      <c r="F131" s="237" t="s">
        <v>224</v>
      </c>
      <c r="G131" s="238" t="s">
        <v>225</v>
      </c>
      <c r="H131" s="239">
        <v>9.5679999999999996</v>
      </c>
      <c r="I131" s="240"/>
      <c r="J131" s="241">
        <f>ROUND(I131*H131,2)</f>
        <v>0</v>
      </c>
      <c r="K131" s="237" t="s">
        <v>19</v>
      </c>
      <c r="L131" s="242"/>
      <c r="M131" s="243" t="s">
        <v>19</v>
      </c>
      <c r="N131" s="244" t="s">
        <v>44</v>
      </c>
      <c r="O131" s="85"/>
      <c r="P131" s="214">
        <f>O131*H131</f>
        <v>0</v>
      </c>
      <c r="Q131" s="214">
        <v>0.5</v>
      </c>
      <c r="R131" s="214">
        <f>Q131*H131</f>
        <v>4.7839999999999998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146</v>
      </c>
      <c r="AT131" s="216" t="s">
        <v>143</v>
      </c>
      <c r="AU131" s="216" t="s">
        <v>83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132</v>
      </c>
      <c r="BM131" s="216" t="s">
        <v>226</v>
      </c>
    </row>
    <row r="132" s="13" customFormat="1">
      <c r="A132" s="13"/>
      <c r="B132" s="223"/>
      <c r="C132" s="224"/>
      <c r="D132" s="225" t="s">
        <v>136</v>
      </c>
      <c r="E132" s="224"/>
      <c r="F132" s="227" t="s">
        <v>227</v>
      </c>
      <c r="G132" s="224"/>
      <c r="H132" s="228">
        <v>9.5679999999999996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136</v>
      </c>
      <c r="AU132" s="234" t="s">
        <v>83</v>
      </c>
      <c r="AV132" s="13" t="s">
        <v>83</v>
      </c>
      <c r="AW132" s="13" t="s">
        <v>4</v>
      </c>
      <c r="AX132" s="13" t="s">
        <v>81</v>
      </c>
      <c r="AY132" s="234" t="s">
        <v>124</v>
      </c>
    </row>
    <row r="133" s="2" customFormat="1" ht="16.5" customHeight="1">
      <c r="A133" s="39"/>
      <c r="B133" s="40"/>
      <c r="C133" s="205" t="s">
        <v>228</v>
      </c>
      <c r="D133" s="205" t="s">
        <v>127</v>
      </c>
      <c r="E133" s="206" t="s">
        <v>229</v>
      </c>
      <c r="F133" s="207" t="s">
        <v>230</v>
      </c>
      <c r="G133" s="208" t="s">
        <v>130</v>
      </c>
      <c r="H133" s="209">
        <v>104</v>
      </c>
      <c r="I133" s="210"/>
      <c r="J133" s="211">
        <f>ROUND(I133*H133,2)</f>
        <v>0</v>
      </c>
      <c r="K133" s="207" t="s">
        <v>131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132</v>
      </c>
      <c r="AT133" s="216" t="s">
        <v>127</v>
      </c>
      <c r="AU133" s="216" t="s">
        <v>83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132</v>
      </c>
      <c r="BM133" s="216" t="s">
        <v>231</v>
      </c>
    </row>
    <row r="134" s="2" customFormat="1">
      <c r="A134" s="39"/>
      <c r="B134" s="40"/>
      <c r="C134" s="41"/>
      <c r="D134" s="218" t="s">
        <v>134</v>
      </c>
      <c r="E134" s="41"/>
      <c r="F134" s="219" t="s">
        <v>232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83</v>
      </c>
    </row>
    <row r="135" s="2" customFormat="1">
      <c r="A135" s="39"/>
      <c r="B135" s="40"/>
      <c r="C135" s="41"/>
      <c r="D135" s="225" t="s">
        <v>162</v>
      </c>
      <c r="E135" s="41"/>
      <c r="F135" s="245" t="s">
        <v>233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83</v>
      </c>
    </row>
    <row r="136" s="2" customFormat="1" ht="16.5" customHeight="1">
      <c r="A136" s="39"/>
      <c r="B136" s="40"/>
      <c r="C136" s="205" t="s">
        <v>234</v>
      </c>
      <c r="D136" s="205" t="s">
        <v>127</v>
      </c>
      <c r="E136" s="206" t="s">
        <v>235</v>
      </c>
      <c r="F136" s="207" t="s">
        <v>236</v>
      </c>
      <c r="G136" s="208" t="s">
        <v>225</v>
      </c>
      <c r="H136" s="209">
        <v>6.2400000000000002</v>
      </c>
      <c r="I136" s="210"/>
      <c r="J136" s="211">
        <f>ROUND(I136*H136,2)</f>
        <v>0</v>
      </c>
      <c r="K136" s="207" t="s">
        <v>131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132</v>
      </c>
      <c r="AT136" s="216" t="s">
        <v>127</v>
      </c>
      <c r="AU136" s="216" t="s">
        <v>83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132</v>
      </c>
      <c r="BM136" s="216" t="s">
        <v>237</v>
      </c>
    </row>
    <row r="137" s="2" customFormat="1">
      <c r="A137" s="39"/>
      <c r="B137" s="40"/>
      <c r="C137" s="41"/>
      <c r="D137" s="218" t="s">
        <v>134</v>
      </c>
      <c r="E137" s="41"/>
      <c r="F137" s="219" t="s">
        <v>238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83</v>
      </c>
    </row>
    <row r="138" s="2" customFormat="1">
      <c r="A138" s="39"/>
      <c r="B138" s="40"/>
      <c r="C138" s="41"/>
      <c r="D138" s="225" t="s">
        <v>162</v>
      </c>
      <c r="E138" s="41"/>
      <c r="F138" s="245" t="s">
        <v>239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83</v>
      </c>
    </row>
    <row r="139" s="13" customFormat="1">
      <c r="A139" s="13"/>
      <c r="B139" s="223"/>
      <c r="C139" s="224"/>
      <c r="D139" s="225" t="s">
        <v>136</v>
      </c>
      <c r="E139" s="226" t="s">
        <v>19</v>
      </c>
      <c r="F139" s="227" t="s">
        <v>240</v>
      </c>
      <c r="G139" s="224"/>
      <c r="H139" s="228">
        <v>6.2400000000000002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136</v>
      </c>
      <c r="AU139" s="234" t="s">
        <v>83</v>
      </c>
      <c r="AV139" s="13" t="s">
        <v>83</v>
      </c>
      <c r="AW139" s="13" t="s">
        <v>35</v>
      </c>
      <c r="AX139" s="13" t="s">
        <v>81</v>
      </c>
      <c r="AY139" s="234" t="s">
        <v>124</v>
      </c>
    </row>
    <row r="140" s="2" customFormat="1" ht="16.5" customHeight="1">
      <c r="A140" s="39"/>
      <c r="B140" s="40"/>
      <c r="C140" s="205" t="s">
        <v>241</v>
      </c>
      <c r="D140" s="205" t="s">
        <v>127</v>
      </c>
      <c r="E140" s="206" t="s">
        <v>242</v>
      </c>
      <c r="F140" s="207" t="s">
        <v>243</v>
      </c>
      <c r="G140" s="208" t="s">
        <v>225</v>
      </c>
      <c r="H140" s="209">
        <v>6.2400000000000002</v>
      </c>
      <c r="I140" s="210"/>
      <c r="J140" s="211">
        <f>ROUND(I140*H140,2)</f>
        <v>0</v>
      </c>
      <c r="K140" s="207" t="s">
        <v>131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132</v>
      </c>
      <c r="AT140" s="216" t="s">
        <v>127</v>
      </c>
      <c r="AU140" s="216" t="s">
        <v>83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132</v>
      </c>
      <c r="BM140" s="216" t="s">
        <v>244</v>
      </c>
    </row>
    <row r="141" s="2" customFormat="1">
      <c r="A141" s="39"/>
      <c r="B141" s="40"/>
      <c r="C141" s="41"/>
      <c r="D141" s="218" t="s">
        <v>134</v>
      </c>
      <c r="E141" s="41"/>
      <c r="F141" s="219" t="s">
        <v>245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83</v>
      </c>
    </row>
    <row r="142" s="2" customFormat="1" ht="16.5" customHeight="1">
      <c r="A142" s="39"/>
      <c r="B142" s="40"/>
      <c r="C142" s="205" t="s">
        <v>7</v>
      </c>
      <c r="D142" s="205" t="s">
        <v>127</v>
      </c>
      <c r="E142" s="206" t="s">
        <v>246</v>
      </c>
      <c r="F142" s="207" t="s">
        <v>247</v>
      </c>
      <c r="G142" s="208" t="s">
        <v>225</v>
      </c>
      <c r="H142" s="209">
        <v>31.199999999999999</v>
      </c>
      <c r="I142" s="210"/>
      <c r="J142" s="211">
        <f>ROUND(I142*H142,2)</f>
        <v>0</v>
      </c>
      <c r="K142" s="207" t="s">
        <v>131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132</v>
      </c>
      <c r="AT142" s="216" t="s">
        <v>127</v>
      </c>
      <c r="AU142" s="216" t="s">
        <v>83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132</v>
      </c>
      <c r="BM142" s="216" t="s">
        <v>248</v>
      </c>
    </row>
    <row r="143" s="2" customFormat="1">
      <c r="A143" s="39"/>
      <c r="B143" s="40"/>
      <c r="C143" s="41"/>
      <c r="D143" s="218" t="s">
        <v>134</v>
      </c>
      <c r="E143" s="41"/>
      <c r="F143" s="219" t="s">
        <v>249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83</v>
      </c>
    </row>
    <row r="144" s="2" customFormat="1">
      <c r="A144" s="39"/>
      <c r="B144" s="40"/>
      <c r="C144" s="41"/>
      <c r="D144" s="225" t="s">
        <v>162</v>
      </c>
      <c r="E144" s="41"/>
      <c r="F144" s="245" t="s">
        <v>250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83</v>
      </c>
    </row>
    <row r="145" s="13" customFormat="1">
      <c r="A145" s="13"/>
      <c r="B145" s="223"/>
      <c r="C145" s="224"/>
      <c r="D145" s="225" t="s">
        <v>136</v>
      </c>
      <c r="E145" s="226" t="s">
        <v>19</v>
      </c>
      <c r="F145" s="227" t="s">
        <v>251</v>
      </c>
      <c r="G145" s="224"/>
      <c r="H145" s="228">
        <v>31.199999999999999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136</v>
      </c>
      <c r="AU145" s="234" t="s">
        <v>83</v>
      </c>
      <c r="AV145" s="13" t="s">
        <v>83</v>
      </c>
      <c r="AW145" s="13" t="s">
        <v>35</v>
      </c>
      <c r="AX145" s="13" t="s">
        <v>81</v>
      </c>
      <c r="AY145" s="234" t="s">
        <v>124</v>
      </c>
    </row>
    <row r="146" s="12" customFormat="1" ht="22.8" customHeight="1">
      <c r="A146" s="12"/>
      <c r="B146" s="189"/>
      <c r="C146" s="190"/>
      <c r="D146" s="191" t="s">
        <v>72</v>
      </c>
      <c r="E146" s="203" t="s">
        <v>252</v>
      </c>
      <c r="F146" s="203" t="s">
        <v>253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SUM(P147:P184)</f>
        <v>0</v>
      </c>
      <c r="Q146" s="197"/>
      <c r="R146" s="198">
        <f>SUM(R147:R184)</f>
        <v>7.3271999999999995</v>
      </c>
      <c r="S146" s="197"/>
      <c r="T146" s="199">
        <f>SUM(T147:T184)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81</v>
      </c>
      <c r="AT146" s="201" t="s">
        <v>72</v>
      </c>
      <c r="AU146" s="201" t="s">
        <v>81</v>
      </c>
      <c r="AY146" s="200" t="s">
        <v>124</v>
      </c>
      <c r="BK146" s="202">
        <f>SUM(BK147:BK184)</f>
        <v>0</v>
      </c>
    </row>
    <row r="147" s="2" customFormat="1" ht="21.75" customHeight="1">
      <c r="A147" s="39"/>
      <c r="B147" s="40"/>
      <c r="C147" s="205" t="s">
        <v>254</v>
      </c>
      <c r="D147" s="205" t="s">
        <v>127</v>
      </c>
      <c r="E147" s="206" t="s">
        <v>255</v>
      </c>
      <c r="F147" s="207" t="s">
        <v>256</v>
      </c>
      <c r="G147" s="208" t="s">
        <v>130</v>
      </c>
      <c r="H147" s="209">
        <v>520</v>
      </c>
      <c r="I147" s="210"/>
      <c r="J147" s="211">
        <f>ROUND(I147*H147,2)</f>
        <v>0</v>
      </c>
      <c r="K147" s="207" t="s">
        <v>131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132</v>
      </c>
      <c r="AT147" s="216" t="s">
        <v>127</v>
      </c>
      <c r="AU147" s="216" t="s">
        <v>83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132</v>
      </c>
      <c r="BM147" s="216" t="s">
        <v>257</v>
      </c>
    </row>
    <row r="148" s="2" customFormat="1">
      <c r="A148" s="39"/>
      <c r="B148" s="40"/>
      <c r="C148" s="41"/>
      <c r="D148" s="218" t="s">
        <v>134</v>
      </c>
      <c r="E148" s="41"/>
      <c r="F148" s="219" t="s">
        <v>258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83</v>
      </c>
    </row>
    <row r="149" s="13" customFormat="1">
      <c r="A149" s="13"/>
      <c r="B149" s="223"/>
      <c r="C149" s="224"/>
      <c r="D149" s="225" t="s">
        <v>136</v>
      </c>
      <c r="E149" s="226" t="s">
        <v>19</v>
      </c>
      <c r="F149" s="227" t="s">
        <v>259</v>
      </c>
      <c r="G149" s="224"/>
      <c r="H149" s="228">
        <v>265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136</v>
      </c>
      <c r="AU149" s="234" t="s">
        <v>83</v>
      </c>
      <c r="AV149" s="13" t="s">
        <v>83</v>
      </c>
      <c r="AW149" s="13" t="s">
        <v>35</v>
      </c>
      <c r="AX149" s="13" t="s">
        <v>73</v>
      </c>
      <c r="AY149" s="234" t="s">
        <v>124</v>
      </c>
    </row>
    <row r="150" s="13" customFormat="1">
      <c r="A150" s="13"/>
      <c r="B150" s="223"/>
      <c r="C150" s="224"/>
      <c r="D150" s="225" t="s">
        <v>136</v>
      </c>
      <c r="E150" s="226" t="s">
        <v>19</v>
      </c>
      <c r="F150" s="227" t="s">
        <v>260</v>
      </c>
      <c r="G150" s="224"/>
      <c r="H150" s="228">
        <v>255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136</v>
      </c>
      <c r="AU150" s="234" t="s">
        <v>83</v>
      </c>
      <c r="AV150" s="13" t="s">
        <v>83</v>
      </c>
      <c r="AW150" s="13" t="s">
        <v>35</v>
      </c>
      <c r="AX150" s="13" t="s">
        <v>73</v>
      </c>
      <c r="AY150" s="234" t="s">
        <v>124</v>
      </c>
    </row>
    <row r="151" s="14" customFormat="1">
      <c r="A151" s="14"/>
      <c r="B151" s="246"/>
      <c r="C151" s="247"/>
      <c r="D151" s="225" t="s">
        <v>136</v>
      </c>
      <c r="E151" s="248" t="s">
        <v>19</v>
      </c>
      <c r="F151" s="249" t="s">
        <v>261</v>
      </c>
      <c r="G151" s="247"/>
      <c r="H151" s="250">
        <v>520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136</v>
      </c>
      <c r="AU151" s="256" t="s">
        <v>83</v>
      </c>
      <c r="AV151" s="14" t="s">
        <v>132</v>
      </c>
      <c r="AW151" s="14" t="s">
        <v>35</v>
      </c>
      <c r="AX151" s="14" t="s">
        <v>81</v>
      </c>
      <c r="AY151" s="256" t="s">
        <v>124</v>
      </c>
    </row>
    <row r="152" s="2" customFormat="1" ht="21.75" customHeight="1">
      <c r="A152" s="39"/>
      <c r="B152" s="40"/>
      <c r="C152" s="205" t="s">
        <v>262</v>
      </c>
      <c r="D152" s="205" t="s">
        <v>127</v>
      </c>
      <c r="E152" s="206" t="s">
        <v>263</v>
      </c>
      <c r="F152" s="207" t="s">
        <v>264</v>
      </c>
      <c r="G152" s="208" t="s">
        <v>130</v>
      </c>
      <c r="H152" s="209">
        <v>520</v>
      </c>
      <c r="I152" s="210"/>
      <c r="J152" s="211">
        <f>ROUND(I152*H152,2)</f>
        <v>0</v>
      </c>
      <c r="K152" s="207" t="s">
        <v>131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132</v>
      </c>
      <c r="AT152" s="216" t="s">
        <v>127</v>
      </c>
      <c r="AU152" s="216" t="s">
        <v>83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132</v>
      </c>
      <c r="BM152" s="216" t="s">
        <v>265</v>
      </c>
    </row>
    <row r="153" s="2" customFormat="1">
      <c r="A153" s="39"/>
      <c r="B153" s="40"/>
      <c r="C153" s="41"/>
      <c r="D153" s="218" t="s">
        <v>134</v>
      </c>
      <c r="E153" s="41"/>
      <c r="F153" s="219" t="s">
        <v>266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134</v>
      </c>
      <c r="AU153" s="18" t="s">
        <v>83</v>
      </c>
    </row>
    <row r="154" s="2" customFormat="1" ht="16.5" customHeight="1">
      <c r="A154" s="39"/>
      <c r="B154" s="40"/>
      <c r="C154" s="235" t="s">
        <v>267</v>
      </c>
      <c r="D154" s="235" t="s">
        <v>143</v>
      </c>
      <c r="E154" s="236" t="s">
        <v>268</v>
      </c>
      <c r="F154" s="237" t="s">
        <v>269</v>
      </c>
      <c r="G154" s="238" t="s">
        <v>130</v>
      </c>
      <c r="H154" s="239">
        <v>85</v>
      </c>
      <c r="I154" s="240"/>
      <c r="J154" s="241">
        <f>ROUND(I154*H154,2)</f>
        <v>0</v>
      </c>
      <c r="K154" s="237" t="s">
        <v>19</v>
      </c>
      <c r="L154" s="242"/>
      <c r="M154" s="243" t="s">
        <v>19</v>
      </c>
      <c r="N154" s="244" t="s">
        <v>44</v>
      </c>
      <c r="O154" s="85"/>
      <c r="P154" s="214">
        <f>O154*H154</f>
        <v>0</v>
      </c>
      <c r="Q154" s="214">
        <v>0.01</v>
      </c>
      <c r="R154" s="214">
        <f>Q154*H154</f>
        <v>0.84999999999999998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146</v>
      </c>
      <c r="AT154" s="216" t="s">
        <v>143</v>
      </c>
      <c r="AU154" s="216" t="s">
        <v>83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132</v>
      </c>
      <c r="BM154" s="216" t="s">
        <v>270</v>
      </c>
    </row>
    <row r="155" s="2" customFormat="1" ht="16.5" customHeight="1">
      <c r="A155" s="39"/>
      <c r="B155" s="40"/>
      <c r="C155" s="235" t="s">
        <v>271</v>
      </c>
      <c r="D155" s="235" t="s">
        <v>143</v>
      </c>
      <c r="E155" s="236" t="s">
        <v>272</v>
      </c>
      <c r="F155" s="237" t="s">
        <v>273</v>
      </c>
      <c r="G155" s="238" t="s">
        <v>130</v>
      </c>
      <c r="H155" s="239">
        <v>90</v>
      </c>
      <c r="I155" s="240"/>
      <c r="J155" s="241">
        <f>ROUND(I155*H155,2)</f>
        <v>0</v>
      </c>
      <c r="K155" s="237" t="s">
        <v>19</v>
      </c>
      <c r="L155" s="242"/>
      <c r="M155" s="243" t="s">
        <v>19</v>
      </c>
      <c r="N155" s="244" t="s">
        <v>44</v>
      </c>
      <c r="O155" s="85"/>
      <c r="P155" s="214">
        <f>O155*H155</f>
        <v>0</v>
      </c>
      <c r="Q155" s="214">
        <v>0.01</v>
      </c>
      <c r="R155" s="214">
        <f>Q155*H155</f>
        <v>0.90000000000000002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146</v>
      </c>
      <c r="AT155" s="216" t="s">
        <v>143</v>
      </c>
      <c r="AU155" s="216" t="s">
        <v>83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132</v>
      </c>
      <c r="BM155" s="216" t="s">
        <v>274</v>
      </c>
    </row>
    <row r="156" s="2" customFormat="1" ht="16.5" customHeight="1">
      <c r="A156" s="39"/>
      <c r="B156" s="40"/>
      <c r="C156" s="235" t="s">
        <v>275</v>
      </c>
      <c r="D156" s="235" t="s">
        <v>143</v>
      </c>
      <c r="E156" s="236" t="s">
        <v>276</v>
      </c>
      <c r="F156" s="237" t="s">
        <v>277</v>
      </c>
      <c r="G156" s="238" t="s">
        <v>130</v>
      </c>
      <c r="H156" s="239">
        <v>90</v>
      </c>
      <c r="I156" s="240"/>
      <c r="J156" s="241">
        <f>ROUND(I156*H156,2)</f>
        <v>0</v>
      </c>
      <c r="K156" s="237" t="s">
        <v>19</v>
      </c>
      <c r="L156" s="242"/>
      <c r="M156" s="243" t="s">
        <v>19</v>
      </c>
      <c r="N156" s="244" t="s">
        <v>44</v>
      </c>
      <c r="O156" s="85"/>
      <c r="P156" s="214">
        <f>O156*H156</f>
        <v>0</v>
      </c>
      <c r="Q156" s="214">
        <v>0.01</v>
      </c>
      <c r="R156" s="214">
        <f>Q156*H156</f>
        <v>0.90000000000000002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143</v>
      </c>
      <c r="AU156" s="216" t="s">
        <v>83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132</v>
      </c>
      <c r="BM156" s="216" t="s">
        <v>278</v>
      </c>
    </row>
    <row r="157" s="2" customFormat="1" ht="16.5" customHeight="1">
      <c r="A157" s="39"/>
      <c r="B157" s="40"/>
      <c r="C157" s="235" t="s">
        <v>279</v>
      </c>
      <c r="D157" s="235" t="s">
        <v>143</v>
      </c>
      <c r="E157" s="236" t="s">
        <v>280</v>
      </c>
      <c r="F157" s="237" t="s">
        <v>281</v>
      </c>
      <c r="G157" s="238" t="s">
        <v>130</v>
      </c>
      <c r="H157" s="239">
        <v>85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5"/>
      <c r="P157" s="214">
        <f>O157*H157</f>
        <v>0</v>
      </c>
      <c r="Q157" s="214">
        <v>0.01</v>
      </c>
      <c r="R157" s="214">
        <f>Q157*H157</f>
        <v>0.84999999999999998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146</v>
      </c>
      <c r="AT157" s="216" t="s">
        <v>143</v>
      </c>
      <c r="AU157" s="216" t="s">
        <v>83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132</v>
      </c>
      <c r="BM157" s="216" t="s">
        <v>282</v>
      </c>
    </row>
    <row r="158" s="2" customFormat="1" ht="16.5" customHeight="1">
      <c r="A158" s="39"/>
      <c r="B158" s="40"/>
      <c r="C158" s="235" t="s">
        <v>283</v>
      </c>
      <c r="D158" s="235" t="s">
        <v>143</v>
      </c>
      <c r="E158" s="236" t="s">
        <v>284</v>
      </c>
      <c r="F158" s="237" t="s">
        <v>285</v>
      </c>
      <c r="G158" s="238" t="s">
        <v>130</v>
      </c>
      <c r="H158" s="239">
        <v>85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44</v>
      </c>
      <c r="O158" s="85"/>
      <c r="P158" s="214">
        <f>O158*H158</f>
        <v>0</v>
      </c>
      <c r="Q158" s="214">
        <v>0.01</v>
      </c>
      <c r="R158" s="214">
        <f>Q158*H158</f>
        <v>0.84999999999999998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143</v>
      </c>
      <c r="AU158" s="216" t="s">
        <v>83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132</v>
      </c>
      <c r="BM158" s="216" t="s">
        <v>286</v>
      </c>
    </row>
    <row r="159" s="2" customFormat="1" ht="16.5" customHeight="1">
      <c r="A159" s="39"/>
      <c r="B159" s="40"/>
      <c r="C159" s="235" t="s">
        <v>287</v>
      </c>
      <c r="D159" s="235" t="s">
        <v>143</v>
      </c>
      <c r="E159" s="236" t="s">
        <v>288</v>
      </c>
      <c r="F159" s="237" t="s">
        <v>289</v>
      </c>
      <c r="G159" s="238" t="s">
        <v>130</v>
      </c>
      <c r="H159" s="239">
        <v>85</v>
      </c>
      <c r="I159" s="240"/>
      <c r="J159" s="241">
        <f>ROUND(I159*H159,2)</f>
        <v>0</v>
      </c>
      <c r="K159" s="237" t="s">
        <v>19</v>
      </c>
      <c r="L159" s="242"/>
      <c r="M159" s="243" t="s">
        <v>19</v>
      </c>
      <c r="N159" s="244" t="s">
        <v>44</v>
      </c>
      <c r="O159" s="85"/>
      <c r="P159" s="214">
        <f>O159*H159</f>
        <v>0</v>
      </c>
      <c r="Q159" s="214">
        <v>0.01</v>
      </c>
      <c r="R159" s="214">
        <f>Q159*H159</f>
        <v>0.84999999999999998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146</v>
      </c>
      <c r="AT159" s="216" t="s">
        <v>143</v>
      </c>
      <c r="AU159" s="216" t="s">
        <v>83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132</v>
      </c>
      <c r="BM159" s="216" t="s">
        <v>290</v>
      </c>
    </row>
    <row r="160" s="2" customFormat="1" ht="16.5" customHeight="1">
      <c r="A160" s="39"/>
      <c r="B160" s="40"/>
      <c r="C160" s="205" t="s">
        <v>291</v>
      </c>
      <c r="D160" s="205" t="s">
        <v>127</v>
      </c>
      <c r="E160" s="206" t="s">
        <v>292</v>
      </c>
      <c r="F160" s="207" t="s">
        <v>293</v>
      </c>
      <c r="G160" s="208" t="s">
        <v>130</v>
      </c>
      <c r="H160" s="209">
        <v>520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132</v>
      </c>
      <c r="AT160" s="216" t="s">
        <v>127</v>
      </c>
      <c r="AU160" s="216" t="s">
        <v>83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132</v>
      </c>
      <c r="BM160" s="216" t="s">
        <v>294</v>
      </c>
    </row>
    <row r="161" s="2" customFormat="1" ht="16.5" customHeight="1">
      <c r="A161" s="39"/>
      <c r="B161" s="40"/>
      <c r="C161" s="235" t="s">
        <v>295</v>
      </c>
      <c r="D161" s="235" t="s">
        <v>143</v>
      </c>
      <c r="E161" s="236" t="s">
        <v>296</v>
      </c>
      <c r="F161" s="237" t="s">
        <v>159</v>
      </c>
      <c r="G161" s="238" t="s">
        <v>160</v>
      </c>
      <c r="H161" s="239">
        <v>10.4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5"/>
      <c r="P161" s="214">
        <f>O161*H161</f>
        <v>0</v>
      </c>
      <c r="Q161" s="214">
        <v>0.001</v>
      </c>
      <c r="R161" s="214">
        <f>Q161*H161</f>
        <v>0.010400000000000001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146</v>
      </c>
      <c r="AT161" s="216" t="s">
        <v>143</v>
      </c>
      <c r="AU161" s="216" t="s">
        <v>83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132</v>
      </c>
      <c r="BM161" s="216" t="s">
        <v>297</v>
      </c>
    </row>
    <row r="162" s="2" customFormat="1">
      <c r="A162" s="39"/>
      <c r="B162" s="40"/>
      <c r="C162" s="41"/>
      <c r="D162" s="225" t="s">
        <v>162</v>
      </c>
      <c r="E162" s="41"/>
      <c r="F162" s="245" t="s">
        <v>298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83</v>
      </c>
    </row>
    <row r="163" s="13" customFormat="1">
      <c r="A163" s="13"/>
      <c r="B163" s="223"/>
      <c r="C163" s="224"/>
      <c r="D163" s="225" t="s">
        <v>136</v>
      </c>
      <c r="E163" s="224"/>
      <c r="F163" s="227" t="s">
        <v>299</v>
      </c>
      <c r="G163" s="224"/>
      <c r="H163" s="228">
        <v>10.4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136</v>
      </c>
      <c r="AU163" s="234" t="s">
        <v>83</v>
      </c>
      <c r="AV163" s="13" t="s">
        <v>83</v>
      </c>
      <c r="AW163" s="13" t="s">
        <v>4</v>
      </c>
      <c r="AX163" s="13" t="s">
        <v>81</v>
      </c>
      <c r="AY163" s="234" t="s">
        <v>124</v>
      </c>
    </row>
    <row r="164" s="2" customFormat="1" ht="16.5" customHeight="1">
      <c r="A164" s="39"/>
      <c r="B164" s="40"/>
      <c r="C164" s="205" t="s">
        <v>300</v>
      </c>
      <c r="D164" s="205" t="s">
        <v>127</v>
      </c>
      <c r="E164" s="206" t="s">
        <v>301</v>
      </c>
      <c r="F164" s="207" t="s">
        <v>302</v>
      </c>
      <c r="G164" s="208" t="s">
        <v>168</v>
      </c>
      <c r="H164" s="209">
        <v>0.016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132</v>
      </c>
      <c r="AT164" s="216" t="s">
        <v>127</v>
      </c>
      <c r="AU164" s="216" t="s">
        <v>83</v>
      </c>
      <c r="AY164" s="18" t="s">
        <v>124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132</v>
      </c>
      <c r="BM164" s="216" t="s">
        <v>303</v>
      </c>
    </row>
    <row r="165" s="2" customFormat="1">
      <c r="A165" s="39"/>
      <c r="B165" s="40"/>
      <c r="C165" s="41"/>
      <c r="D165" s="225" t="s">
        <v>162</v>
      </c>
      <c r="E165" s="41"/>
      <c r="F165" s="245" t="s">
        <v>304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162</v>
      </c>
      <c r="AU165" s="18" t="s">
        <v>83</v>
      </c>
    </row>
    <row r="166" s="13" customFormat="1">
      <c r="A166" s="13"/>
      <c r="B166" s="223"/>
      <c r="C166" s="224"/>
      <c r="D166" s="225" t="s">
        <v>136</v>
      </c>
      <c r="E166" s="226" t="s">
        <v>19</v>
      </c>
      <c r="F166" s="227" t="s">
        <v>305</v>
      </c>
      <c r="G166" s="224"/>
      <c r="H166" s="228">
        <v>0.016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136</v>
      </c>
      <c r="AU166" s="234" t="s">
        <v>83</v>
      </c>
      <c r="AV166" s="13" t="s">
        <v>83</v>
      </c>
      <c r="AW166" s="13" t="s">
        <v>35</v>
      </c>
      <c r="AX166" s="13" t="s">
        <v>81</v>
      </c>
      <c r="AY166" s="234" t="s">
        <v>124</v>
      </c>
    </row>
    <row r="167" s="2" customFormat="1" ht="16.5" customHeight="1">
      <c r="A167" s="39"/>
      <c r="B167" s="40"/>
      <c r="C167" s="235" t="s">
        <v>306</v>
      </c>
      <c r="D167" s="235" t="s">
        <v>143</v>
      </c>
      <c r="E167" s="236" t="s">
        <v>307</v>
      </c>
      <c r="F167" s="237" t="s">
        <v>174</v>
      </c>
      <c r="G167" s="238" t="s">
        <v>160</v>
      </c>
      <c r="H167" s="239">
        <v>16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44</v>
      </c>
      <c r="O167" s="85"/>
      <c r="P167" s="214">
        <f>O167*H167</f>
        <v>0</v>
      </c>
      <c r="Q167" s="214">
        <v>0.001</v>
      </c>
      <c r="R167" s="214">
        <f>Q167*H167</f>
        <v>0.016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146</v>
      </c>
      <c r="AT167" s="216" t="s">
        <v>143</v>
      </c>
      <c r="AU167" s="216" t="s">
        <v>83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132</v>
      </c>
      <c r="BM167" s="216" t="s">
        <v>308</v>
      </c>
    </row>
    <row r="168" s="13" customFormat="1">
      <c r="A168" s="13"/>
      <c r="B168" s="223"/>
      <c r="C168" s="224"/>
      <c r="D168" s="225" t="s">
        <v>136</v>
      </c>
      <c r="E168" s="224"/>
      <c r="F168" s="227" t="s">
        <v>309</v>
      </c>
      <c r="G168" s="224"/>
      <c r="H168" s="228">
        <v>16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136</v>
      </c>
      <c r="AU168" s="234" t="s">
        <v>83</v>
      </c>
      <c r="AV168" s="13" t="s">
        <v>83</v>
      </c>
      <c r="AW168" s="13" t="s">
        <v>4</v>
      </c>
      <c r="AX168" s="13" t="s">
        <v>81</v>
      </c>
      <c r="AY168" s="234" t="s">
        <v>124</v>
      </c>
    </row>
    <row r="169" s="2" customFormat="1" ht="16.5" customHeight="1">
      <c r="A169" s="39"/>
      <c r="B169" s="40"/>
      <c r="C169" s="205" t="s">
        <v>310</v>
      </c>
      <c r="D169" s="205" t="s">
        <v>127</v>
      </c>
      <c r="E169" s="206" t="s">
        <v>311</v>
      </c>
      <c r="F169" s="207" t="s">
        <v>312</v>
      </c>
      <c r="G169" s="208" t="s">
        <v>225</v>
      </c>
      <c r="H169" s="209">
        <v>10.4</v>
      </c>
      <c r="I169" s="210"/>
      <c r="J169" s="211">
        <f>ROUND(I169*H169,2)</f>
        <v>0</v>
      </c>
      <c r="K169" s="207" t="s">
        <v>131</v>
      </c>
      <c r="L169" s="45"/>
      <c r="M169" s="212" t="s">
        <v>19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132</v>
      </c>
      <c r="AT169" s="216" t="s">
        <v>127</v>
      </c>
      <c r="AU169" s="216" t="s">
        <v>83</v>
      </c>
      <c r="AY169" s="18" t="s">
        <v>124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132</v>
      </c>
      <c r="BM169" s="216" t="s">
        <v>313</v>
      </c>
    </row>
    <row r="170" s="2" customFormat="1">
      <c r="A170" s="39"/>
      <c r="B170" s="40"/>
      <c r="C170" s="41"/>
      <c r="D170" s="218" t="s">
        <v>134</v>
      </c>
      <c r="E170" s="41"/>
      <c r="F170" s="219" t="s">
        <v>314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134</v>
      </c>
      <c r="AU170" s="18" t="s">
        <v>83</v>
      </c>
    </row>
    <row r="171" s="2" customFormat="1">
      <c r="A171" s="39"/>
      <c r="B171" s="40"/>
      <c r="C171" s="41"/>
      <c r="D171" s="225" t="s">
        <v>162</v>
      </c>
      <c r="E171" s="41"/>
      <c r="F171" s="245" t="s">
        <v>315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83</v>
      </c>
    </row>
    <row r="172" s="13" customFormat="1">
      <c r="A172" s="13"/>
      <c r="B172" s="223"/>
      <c r="C172" s="224"/>
      <c r="D172" s="225" t="s">
        <v>136</v>
      </c>
      <c r="E172" s="226" t="s">
        <v>19</v>
      </c>
      <c r="F172" s="227" t="s">
        <v>316</v>
      </c>
      <c r="G172" s="224"/>
      <c r="H172" s="228">
        <v>10.4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136</v>
      </c>
      <c r="AU172" s="234" t="s">
        <v>83</v>
      </c>
      <c r="AV172" s="13" t="s">
        <v>83</v>
      </c>
      <c r="AW172" s="13" t="s">
        <v>35</v>
      </c>
      <c r="AX172" s="13" t="s">
        <v>81</v>
      </c>
      <c r="AY172" s="234" t="s">
        <v>124</v>
      </c>
    </row>
    <row r="173" s="2" customFormat="1" ht="16.5" customHeight="1">
      <c r="A173" s="39"/>
      <c r="B173" s="40"/>
      <c r="C173" s="205" t="s">
        <v>317</v>
      </c>
      <c r="D173" s="205" t="s">
        <v>127</v>
      </c>
      <c r="E173" s="206" t="s">
        <v>318</v>
      </c>
      <c r="F173" s="207" t="s">
        <v>319</v>
      </c>
      <c r="G173" s="208" t="s">
        <v>225</v>
      </c>
      <c r="H173" s="209">
        <v>10.4</v>
      </c>
      <c r="I173" s="210"/>
      <c r="J173" s="211">
        <f>ROUND(I173*H173,2)</f>
        <v>0</v>
      </c>
      <c r="K173" s="207" t="s">
        <v>131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132</v>
      </c>
      <c r="AT173" s="216" t="s">
        <v>127</v>
      </c>
      <c r="AU173" s="216" t="s">
        <v>83</v>
      </c>
      <c r="AY173" s="18" t="s">
        <v>124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132</v>
      </c>
      <c r="BM173" s="216" t="s">
        <v>320</v>
      </c>
    </row>
    <row r="174" s="2" customFormat="1">
      <c r="A174" s="39"/>
      <c r="B174" s="40"/>
      <c r="C174" s="41"/>
      <c r="D174" s="218" t="s">
        <v>134</v>
      </c>
      <c r="E174" s="41"/>
      <c r="F174" s="219" t="s">
        <v>321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83</v>
      </c>
    </row>
    <row r="175" s="2" customFormat="1" ht="16.5" customHeight="1">
      <c r="A175" s="39"/>
      <c r="B175" s="40"/>
      <c r="C175" s="205" t="s">
        <v>322</v>
      </c>
      <c r="D175" s="205" t="s">
        <v>127</v>
      </c>
      <c r="E175" s="206" t="s">
        <v>323</v>
      </c>
      <c r="F175" s="207" t="s">
        <v>247</v>
      </c>
      <c r="G175" s="208" t="s">
        <v>225</v>
      </c>
      <c r="H175" s="209">
        <v>52</v>
      </c>
      <c r="I175" s="210"/>
      <c r="J175" s="211">
        <f>ROUND(I175*H175,2)</f>
        <v>0</v>
      </c>
      <c r="K175" s="207" t="s">
        <v>131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132</v>
      </c>
      <c r="AT175" s="216" t="s">
        <v>127</v>
      </c>
      <c r="AU175" s="216" t="s">
        <v>83</v>
      </c>
      <c r="AY175" s="18" t="s">
        <v>124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132</v>
      </c>
      <c r="BM175" s="216" t="s">
        <v>324</v>
      </c>
    </row>
    <row r="176" s="2" customFormat="1">
      <c r="A176" s="39"/>
      <c r="B176" s="40"/>
      <c r="C176" s="41"/>
      <c r="D176" s="218" t="s">
        <v>134</v>
      </c>
      <c r="E176" s="41"/>
      <c r="F176" s="219" t="s">
        <v>325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83</v>
      </c>
    </row>
    <row r="177" s="2" customFormat="1">
      <c r="A177" s="39"/>
      <c r="B177" s="40"/>
      <c r="C177" s="41"/>
      <c r="D177" s="225" t="s">
        <v>162</v>
      </c>
      <c r="E177" s="41"/>
      <c r="F177" s="245" t="s">
        <v>250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83</v>
      </c>
    </row>
    <row r="178" s="13" customFormat="1">
      <c r="A178" s="13"/>
      <c r="B178" s="223"/>
      <c r="C178" s="224"/>
      <c r="D178" s="225" t="s">
        <v>136</v>
      </c>
      <c r="E178" s="226" t="s">
        <v>19</v>
      </c>
      <c r="F178" s="227" t="s">
        <v>326</v>
      </c>
      <c r="G178" s="224"/>
      <c r="H178" s="228">
        <v>52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136</v>
      </c>
      <c r="AU178" s="234" t="s">
        <v>83</v>
      </c>
      <c r="AV178" s="13" t="s">
        <v>83</v>
      </c>
      <c r="AW178" s="13" t="s">
        <v>35</v>
      </c>
      <c r="AX178" s="13" t="s">
        <v>81</v>
      </c>
      <c r="AY178" s="234" t="s">
        <v>124</v>
      </c>
    </row>
    <row r="179" s="2" customFormat="1" ht="16.5" customHeight="1">
      <c r="A179" s="39"/>
      <c r="B179" s="40"/>
      <c r="C179" s="205" t="s">
        <v>327</v>
      </c>
      <c r="D179" s="205" t="s">
        <v>127</v>
      </c>
      <c r="E179" s="206" t="s">
        <v>328</v>
      </c>
      <c r="F179" s="207" t="s">
        <v>329</v>
      </c>
      <c r="G179" s="208" t="s">
        <v>330</v>
      </c>
      <c r="H179" s="209">
        <v>2080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0.0010100000000000001</v>
      </c>
      <c r="R179" s="214">
        <f>Q179*H179</f>
        <v>2.1008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132</v>
      </c>
      <c r="AT179" s="216" t="s">
        <v>127</v>
      </c>
      <c r="AU179" s="216" t="s">
        <v>83</v>
      </c>
      <c r="AY179" s="18" t="s">
        <v>124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132</v>
      </c>
      <c r="BM179" s="216" t="s">
        <v>331</v>
      </c>
    </row>
    <row r="180" s="2" customFormat="1">
      <c r="A180" s="39"/>
      <c r="B180" s="40"/>
      <c r="C180" s="41"/>
      <c r="D180" s="225" t="s">
        <v>162</v>
      </c>
      <c r="E180" s="41"/>
      <c r="F180" s="245" t="s">
        <v>332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83</v>
      </c>
    </row>
    <row r="181" s="13" customFormat="1">
      <c r="A181" s="13"/>
      <c r="B181" s="223"/>
      <c r="C181" s="224"/>
      <c r="D181" s="225" t="s">
        <v>136</v>
      </c>
      <c r="E181" s="226" t="s">
        <v>19</v>
      </c>
      <c r="F181" s="227" t="s">
        <v>333</v>
      </c>
      <c r="G181" s="224"/>
      <c r="H181" s="228">
        <v>2080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136</v>
      </c>
      <c r="AU181" s="234" t="s">
        <v>83</v>
      </c>
      <c r="AV181" s="13" t="s">
        <v>83</v>
      </c>
      <c r="AW181" s="13" t="s">
        <v>35</v>
      </c>
      <c r="AX181" s="13" t="s">
        <v>81</v>
      </c>
      <c r="AY181" s="234" t="s">
        <v>124</v>
      </c>
    </row>
    <row r="182" s="2" customFormat="1" ht="16.5" customHeight="1">
      <c r="A182" s="39"/>
      <c r="B182" s="40"/>
      <c r="C182" s="205" t="s">
        <v>334</v>
      </c>
      <c r="D182" s="205" t="s">
        <v>127</v>
      </c>
      <c r="E182" s="206" t="s">
        <v>335</v>
      </c>
      <c r="F182" s="207" t="s">
        <v>336</v>
      </c>
      <c r="G182" s="208" t="s">
        <v>130</v>
      </c>
      <c r="H182" s="209">
        <v>520</v>
      </c>
      <c r="I182" s="210"/>
      <c r="J182" s="211">
        <f>ROUND(I182*H182,2)</f>
        <v>0</v>
      </c>
      <c r="K182" s="207" t="s">
        <v>131</v>
      </c>
      <c r="L182" s="45"/>
      <c r="M182" s="212" t="s">
        <v>19</v>
      </c>
      <c r="N182" s="213" t="s">
        <v>44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132</v>
      </c>
      <c r="AT182" s="216" t="s">
        <v>127</v>
      </c>
      <c r="AU182" s="216" t="s">
        <v>83</v>
      </c>
      <c r="AY182" s="18" t="s">
        <v>124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81</v>
      </c>
      <c r="BK182" s="217">
        <f>ROUND(I182*H182,2)</f>
        <v>0</v>
      </c>
      <c r="BL182" s="18" t="s">
        <v>132</v>
      </c>
      <c r="BM182" s="216" t="s">
        <v>337</v>
      </c>
    </row>
    <row r="183" s="2" customFormat="1">
      <c r="A183" s="39"/>
      <c r="B183" s="40"/>
      <c r="C183" s="41"/>
      <c r="D183" s="218" t="s">
        <v>134</v>
      </c>
      <c r="E183" s="41"/>
      <c r="F183" s="219" t="s">
        <v>338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134</v>
      </c>
      <c r="AU183" s="18" t="s">
        <v>83</v>
      </c>
    </row>
    <row r="184" s="2" customFormat="1">
      <c r="A184" s="39"/>
      <c r="B184" s="40"/>
      <c r="C184" s="41"/>
      <c r="D184" s="225" t="s">
        <v>162</v>
      </c>
      <c r="E184" s="41"/>
      <c r="F184" s="245" t="s">
        <v>339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83</v>
      </c>
    </row>
    <row r="185" s="12" customFormat="1" ht="22.8" customHeight="1">
      <c r="A185" s="12"/>
      <c r="B185" s="189"/>
      <c r="C185" s="190"/>
      <c r="D185" s="191" t="s">
        <v>72</v>
      </c>
      <c r="E185" s="203" t="s">
        <v>340</v>
      </c>
      <c r="F185" s="203" t="s">
        <v>341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SUM(P186:P218)</f>
        <v>0</v>
      </c>
      <c r="Q185" s="197"/>
      <c r="R185" s="198">
        <f>SUM(R186:R218)</f>
        <v>0</v>
      </c>
      <c r="S185" s="197"/>
      <c r="T185" s="199">
        <f>SUM(T186:T218)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81</v>
      </c>
      <c r="AT185" s="201" t="s">
        <v>72</v>
      </c>
      <c r="AU185" s="201" t="s">
        <v>81</v>
      </c>
      <c r="AY185" s="200" t="s">
        <v>124</v>
      </c>
      <c r="BK185" s="202">
        <f>SUM(BK186:BK218)</f>
        <v>0</v>
      </c>
    </row>
    <row r="186" s="2" customFormat="1" ht="16.5" customHeight="1">
      <c r="A186" s="39"/>
      <c r="B186" s="40"/>
      <c r="C186" s="205" t="s">
        <v>342</v>
      </c>
      <c r="D186" s="205" t="s">
        <v>127</v>
      </c>
      <c r="E186" s="206" t="s">
        <v>343</v>
      </c>
      <c r="F186" s="207" t="s">
        <v>344</v>
      </c>
      <c r="G186" s="208" t="s">
        <v>130</v>
      </c>
      <c r="H186" s="209">
        <v>700</v>
      </c>
      <c r="I186" s="210"/>
      <c r="J186" s="211">
        <f>ROUND(I186*H186,2)</f>
        <v>0</v>
      </c>
      <c r="K186" s="207" t="s">
        <v>131</v>
      </c>
      <c r="L186" s="45"/>
      <c r="M186" s="212" t="s">
        <v>19</v>
      </c>
      <c r="N186" s="213" t="s">
        <v>44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132</v>
      </c>
      <c r="AT186" s="216" t="s">
        <v>127</v>
      </c>
      <c r="AU186" s="216" t="s">
        <v>83</v>
      </c>
      <c r="AY186" s="18" t="s">
        <v>124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81</v>
      </c>
      <c r="BK186" s="217">
        <f>ROUND(I186*H186,2)</f>
        <v>0</v>
      </c>
      <c r="BL186" s="18" t="s">
        <v>132</v>
      </c>
      <c r="BM186" s="216" t="s">
        <v>345</v>
      </c>
    </row>
    <row r="187" s="2" customFormat="1">
      <c r="A187" s="39"/>
      <c r="B187" s="40"/>
      <c r="C187" s="41"/>
      <c r="D187" s="218" t="s">
        <v>134</v>
      </c>
      <c r="E187" s="41"/>
      <c r="F187" s="219" t="s">
        <v>346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83</v>
      </c>
    </row>
    <row r="188" s="2" customFormat="1">
      <c r="A188" s="39"/>
      <c r="B188" s="40"/>
      <c r="C188" s="41"/>
      <c r="D188" s="225" t="s">
        <v>162</v>
      </c>
      <c r="E188" s="41"/>
      <c r="F188" s="245" t="s">
        <v>347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83</v>
      </c>
    </row>
    <row r="189" s="13" customFormat="1">
      <c r="A189" s="13"/>
      <c r="B189" s="223"/>
      <c r="C189" s="224"/>
      <c r="D189" s="225" t="s">
        <v>136</v>
      </c>
      <c r="E189" s="226" t="s">
        <v>19</v>
      </c>
      <c r="F189" s="227" t="s">
        <v>348</v>
      </c>
      <c r="G189" s="224"/>
      <c r="H189" s="228">
        <v>180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136</v>
      </c>
      <c r="AU189" s="234" t="s">
        <v>83</v>
      </c>
      <c r="AV189" s="13" t="s">
        <v>83</v>
      </c>
      <c r="AW189" s="13" t="s">
        <v>35</v>
      </c>
      <c r="AX189" s="13" t="s">
        <v>73</v>
      </c>
      <c r="AY189" s="234" t="s">
        <v>124</v>
      </c>
    </row>
    <row r="190" s="13" customFormat="1">
      <c r="A190" s="13"/>
      <c r="B190" s="223"/>
      <c r="C190" s="224"/>
      <c r="D190" s="225" t="s">
        <v>136</v>
      </c>
      <c r="E190" s="226" t="s">
        <v>19</v>
      </c>
      <c r="F190" s="227" t="s">
        <v>349</v>
      </c>
      <c r="G190" s="224"/>
      <c r="H190" s="228">
        <v>180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136</v>
      </c>
      <c r="AU190" s="234" t="s">
        <v>83</v>
      </c>
      <c r="AV190" s="13" t="s">
        <v>83</v>
      </c>
      <c r="AW190" s="13" t="s">
        <v>35</v>
      </c>
      <c r="AX190" s="13" t="s">
        <v>73</v>
      </c>
      <c r="AY190" s="234" t="s">
        <v>124</v>
      </c>
    </row>
    <row r="191" s="13" customFormat="1">
      <c r="A191" s="13"/>
      <c r="B191" s="223"/>
      <c r="C191" s="224"/>
      <c r="D191" s="225" t="s">
        <v>136</v>
      </c>
      <c r="E191" s="226" t="s">
        <v>19</v>
      </c>
      <c r="F191" s="227" t="s">
        <v>350</v>
      </c>
      <c r="G191" s="224"/>
      <c r="H191" s="228">
        <v>170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136</v>
      </c>
      <c r="AU191" s="234" t="s">
        <v>83</v>
      </c>
      <c r="AV191" s="13" t="s">
        <v>83</v>
      </c>
      <c r="AW191" s="13" t="s">
        <v>35</v>
      </c>
      <c r="AX191" s="13" t="s">
        <v>73</v>
      </c>
      <c r="AY191" s="234" t="s">
        <v>124</v>
      </c>
    </row>
    <row r="192" s="13" customFormat="1">
      <c r="A192" s="13"/>
      <c r="B192" s="223"/>
      <c r="C192" s="224"/>
      <c r="D192" s="225" t="s">
        <v>136</v>
      </c>
      <c r="E192" s="226" t="s">
        <v>19</v>
      </c>
      <c r="F192" s="227" t="s">
        <v>351</v>
      </c>
      <c r="G192" s="224"/>
      <c r="H192" s="228">
        <v>170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136</v>
      </c>
      <c r="AU192" s="234" t="s">
        <v>83</v>
      </c>
      <c r="AV192" s="13" t="s">
        <v>83</v>
      </c>
      <c r="AW192" s="13" t="s">
        <v>35</v>
      </c>
      <c r="AX192" s="13" t="s">
        <v>73</v>
      </c>
      <c r="AY192" s="234" t="s">
        <v>124</v>
      </c>
    </row>
    <row r="193" s="14" customFormat="1">
      <c r="A193" s="14"/>
      <c r="B193" s="246"/>
      <c r="C193" s="247"/>
      <c r="D193" s="225" t="s">
        <v>136</v>
      </c>
      <c r="E193" s="248" t="s">
        <v>19</v>
      </c>
      <c r="F193" s="249" t="s">
        <v>261</v>
      </c>
      <c r="G193" s="247"/>
      <c r="H193" s="250">
        <v>700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136</v>
      </c>
      <c r="AU193" s="256" t="s">
        <v>83</v>
      </c>
      <c r="AV193" s="14" t="s">
        <v>132</v>
      </c>
      <c r="AW193" s="14" t="s">
        <v>35</v>
      </c>
      <c r="AX193" s="14" t="s">
        <v>81</v>
      </c>
      <c r="AY193" s="256" t="s">
        <v>124</v>
      </c>
    </row>
    <row r="194" s="2" customFormat="1" ht="16.5" customHeight="1">
      <c r="A194" s="39"/>
      <c r="B194" s="40"/>
      <c r="C194" s="205" t="s">
        <v>352</v>
      </c>
      <c r="D194" s="205" t="s">
        <v>127</v>
      </c>
      <c r="E194" s="206" t="s">
        <v>353</v>
      </c>
      <c r="F194" s="207" t="s">
        <v>354</v>
      </c>
      <c r="G194" s="208" t="s">
        <v>130</v>
      </c>
      <c r="H194" s="209">
        <v>340</v>
      </c>
      <c r="I194" s="210"/>
      <c r="J194" s="211">
        <f>ROUND(I194*H194,2)</f>
        <v>0</v>
      </c>
      <c r="K194" s="207" t="s">
        <v>131</v>
      </c>
      <c r="L194" s="45"/>
      <c r="M194" s="212" t="s">
        <v>19</v>
      </c>
      <c r="N194" s="213" t="s">
        <v>44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132</v>
      </c>
      <c r="AT194" s="216" t="s">
        <v>127</v>
      </c>
      <c r="AU194" s="216" t="s">
        <v>83</v>
      </c>
      <c r="AY194" s="18" t="s">
        <v>124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81</v>
      </c>
      <c r="BK194" s="217">
        <f>ROUND(I194*H194,2)</f>
        <v>0</v>
      </c>
      <c r="BL194" s="18" t="s">
        <v>132</v>
      </c>
      <c r="BM194" s="216" t="s">
        <v>355</v>
      </c>
    </row>
    <row r="195" s="2" customFormat="1">
      <c r="A195" s="39"/>
      <c r="B195" s="40"/>
      <c r="C195" s="41"/>
      <c r="D195" s="218" t="s">
        <v>134</v>
      </c>
      <c r="E195" s="41"/>
      <c r="F195" s="219" t="s">
        <v>356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83</v>
      </c>
    </row>
    <row r="196" s="2" customFormat="1">
      <c r="A196" s="39"/>
      <c r="B196" s="40"/>
      <c r="C196" s="41"/>
      <c r="D196" s="225" t="s">
        <v>162</v>
      </c>
      <c r="E196" s="41"/>
      <c r="F196" s="245" t="s">
        <v>347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162</v>
      </c>
      <c r="AU196" s="18" t="s">
        <v>83</v>
      </c>
    </row>
    <row r="197" s="13" customFormat="1">
      <c r="A197" s="13"/>
      <c r="B197" s="223"/>
      <c r="C197" s="224"/>
      <c r="D197" s="225" t="s">
        <v>136</v>
      </c>
      <c r="E197" s="226" t="s">
        <v>19</v>
      </c>
      <c r="F197" s="227" t="s">
        <v>357</v>
      </c>
      <c r="G197" s="224"/>
      <c r="H197" s="228">
        <v>170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136</v>
      </c>
      <c r="AU197" s="234" t="s">
        <v>83</v>
      </c>
      <c r="AV197" s="13" t="s">
        <v>83</v>
      </c>
      <c r="AW197" s="13" t="s">
        <v>35</v>
      </c>
      <c r="AX197" s="13" t="s">
        <v>73</v>
      </c>
      <c r="AY197" s="234" t="s">
        <v>124</v>
      </c>
    </row>
    <row r="198" s="13" customFormat="1">
      <c r="A198" s="13"/>
      <c r="B198" s="223"/>
      <c r="C198" s="224"/>
      <c r="D198" s="225" t="s">
        <v>136</v>
      </c>
      <c r="E198" s="226" t="s">
        <v>19</v>
      </c>
      <c r="F198" s="227" t="s">
        <v>358</v>
      </c>
      <c r="G198" s="224"/>
      <c r="H198" s="228">
        <v>170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136</v>
      </c>
      <c r="AU198" s="234" t="s">
        <v>83</v>
      </c>
      <c r="AV198" s="13" t="s">
        <v>83</v>
      </c>
      <c r="AW198" s="13" t="s">
        <v>35</v>
      </c>
      <c r="AX198" s="13" t="s">
        <v>73</v>
      </c>
      <c r="AY198" s="234" t="s">
        <v>124</v>
      </c>
    </row>
    <row r="199" s="14" customFormat="1">
      <c r="A199" s="14"/>
      <c r="B199" s="246"/>
      <c r="C199" s="247"/>
      <c r="D199" s="225" t="s">
        <v>136</v>
      </c>
      <c r="E199" s="248" t="s">
        <v>19</v>
      </c>
      <c r="F199" s="249" t="s">
        <v>261</v>
      </c>
      <c r="G199" s="247"/>
      <c r="H199" s="250">
        <v>340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136</v>
      </c>
      <c r="AU199" s="256" t="s">
        <v>83</v>
      </c>
      <c r="AV199" s="14" t="s">
        <v>132</v>
      </c>
      <c r="AW199" s="14" t="s">
        <v>35</v>
      </c>
      <c r="AX199" s="14" t="s">
        <v>81</v>
      </c>
      <c r="AY199" s="256" t="s">
        <v>124</v>
      </c>
    </row>
    <row r="200" s="2" customFormat="1" ht="16.5" customHeight="1">
      <c r="A200" s="39"/>
      <c r="B200" s="40"/>
      <c r="C200" s="205" t="s">
        <v>359</v>
      </c>
      <c r="D200" s="205" t="s">
        <v>127</v>
      </c>
      <c r="E200" s="206" t="s">
        <v>360</v>
      </c>
      <c r="F200" s="207" t="s">
        <v>361</v>
      </c>
      <c r="G200" s="208" t="s">
        <v>130</v>
      </c>
      <c r="H200" s="209">
        <v>104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132</v>
      </c>
      <c r="AT200" s="216" t="s">
        <v>127</v>
      </c>
      <c r="AU200" s="216" t="s">
        <v>83</v>
      </c>
      <c r="AY200" s="18" t="s">
        <v>124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132</v>
      </c>
      <c r="BM200" s="216" t="s">
        <v>362</v>
      </c>
    </row>
    <row r="201" s="2" customFormat="1">
      <c r="A201" s="39"/>
      <c r="B201" s="40"/>
      <c r="C201" s="41"/>
      <c r="D201" s="225" t="s">
        <v>162</v>
      </c>
      <c r="E201" s="41"/>
      <c r="F201" s="245" t="s">
        <v>363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83</v>
      </c>
    </row>
    <row r="202" s="2" customFormat="1" ht="24.15" customHeight="1">
      <c r="A202" s="39"/>
      <c r="B202" s="40"/>
      <c r="C202" s="205" t="s">
        <v>364</v>
      </c>
      <c r="D202" s="205" t="s">
        <v>127</v>
      </c>
      <c r="E202" s="206" t="s">
        <v>365</v>
      </c>
      <c r="F202" s="207" t="s">
        <v>366</v>
      </c>
      <c r="G202" s="208" t="s">
        <v>130</v>
      </c>
      <c r="H202" s="209">
        <v>1248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132</v>
      </c>
      <c r="AT202" s="216" t="s">
        <v>127</v>
      </c>
      <c r="AU202" s="216" t="s">
        <v>83</v>
      </c>
      <c r="AY202" s="18" t="s">
        <v>124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132</v>
      </c>
      <c r="BM202" s="216" t="s">
        <v>367</v>
      </c>
    </row>
    <row r="203" s="2" customFormat="1">
      <c r="A203" s="39"/>
      <c r="B203" s="40"/>
      <c r="C203" s="41"/>
      <c r="D203" s="225" t="s">
        <v>162</v>
      </c>
      <c r="E203" s="41"/>
      <c r="F203" s="245" t="s">
        <v>368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162</v>
      </c>
      <c r="AU203" s="18" t="s">
        <v>83</v>
      </c>
    </row>
    <row r="204" s="13" customFormat="1">
      <c r="A204" s="13"/>
      <c r="B204" s="223"/>
      <c r="C204" s="224"/>
      <c r="D204" s="225" t="s">
        <v>136</v>
      </c>
      <c r="E204" s="226" t="s">
        <v>19</v>
      </c>
      <c r="F204" s="227" t="s">
        <v>369</v>
      </c>
      <c r="G204" s="224"/>
      <c r="H204" s="228">
        <v>208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136</v>
      </c>
      <c r="AU204" s="234" t="s">
        <v>83</v>
      </c>
      <c r="AV204" s="13" t="s">
        <v>83</v>
      </c>
      <c r="AW204" s="13" t="s">
        <v>35</v>
      </c>
      <c r="AX204" s="13" t="s">
        <v>73</v>
      </c>
      <c r="AY204" s="234" t="s">
        <v>124</v>
      </c>
    </row>
    <row r="205" s="13" customFormat="1">
      <c r="A205" s="13"/>
      <c r="B205" s="223"/>
      <c r="C205" s="224"/>
      <c r="D205" s="225" t="s">
        <v>136</v>
      </c>
      <c r="E205" s="226" t="s">
        <v>19</v>
      </c>
      <c r="F205" s="227" t="s">
        <v>370</v>
      </c>
      <c r="G205" s="224"/>
      <c r="H205" s="228">
        <v>1040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136</v>
      </c>
      <c r="AU205" s="234" t="s">
        <v>83</v>
      </c>
      <c r="AV205" s="13" t="s">
        <v>83</v>
      </c>
      <c r="AW205" s="13" t="s">
        <v>35</v>
      </c>
      <c r="AX205" s="13" t="s">
        <v>73</v>
      </c>
      <c r="AY205" s="234" t="s">
        <v>124</v>
      </c>
    </row>
    <row r="206" s="14" customFormat="1">
      <c r="A206" s="14"/>
      <c r="B206" s="246"/>
      <c r="C206" s="247"/>
      <c r="D206" s="225" t="s">
        <v>136</v>
      </c>
      <c r="E206" s="248" t="s">
        <v>19</v>
      </c>
      <c r="F206" s="249" t="s">
        <v>261</v>
      </c>
      <c r="G206" s="247"/>
      <c r="H206" s="250">
        <v>1248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136</v>
      </c>
      <c r="AU206" s="256" t="s">
        <v>83</v>
      </c>
      <c r="AV206" s="14" t="s">
        <v>132</v>
      </c>
      <c r="AW206" s="14" t="s">
        <v>35</v>
      </c>
      <c r="AX206" s="14" t="s">
        <v>81</v>
      </c>
      <c r="AY206" s="256" t="s">
        <v>124</v>
      </c>
    </row>
    <row r="207" s="2" customFormat="1" ht="16.5" customHeight="1">
      <c r="A207" s="39"/>
      <c r="B207" s="40"/>
      <c r="C207" s="205" t="s">
        <v>371</v>
      </c>
      <c r="D207" s="205" t="s">
        <v>127</v>
      </c>
      <c r="E207" s="206" t="s">
        <v>372</v>
      </c>
      <c r="F207" s="207" t="s">
        <v>373</v>
      </c>
      <c r="G207" s="208" t="s">
        <v>225</v>
      </c>
      <c r="H207" s="209">
        <v>124.8</v>
      </c>
      <c r="I207" s="210"/>
      <c r="J207" s="211">
        <f>ROUND(I207*H207,2)</f>
        <v>0</v>
      </c>
      <c r="K207" s="207" t="s">
        <v>131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132</v>
      </c>
      <c r="AT207" s="216" t="s">
        <v>127</v>
      </c>
      <c r="AU207" s="216" t="s">
        <v>83</v>
      </c>
      <c r="AY207" s="18" t="s">
        <v>124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132</v>
      </c>
      <c r="BM207" s="216" t="s">
        <v>374</v>
      </c>
    </row>
    <row r="208" s="2" customFormat="1">
      <c r="A208" s="39"/>
      <c r="B208" s="40"/>
      <c r="C208" s="41"/>
      <c r="D208" s="218" t="s">
        <v>134</v>
      </c>
      <c r="E208" s="41"/>
      <c r="F208" s="219" t="s">
        <v>375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134</v>
      </c>
      <c r="AU208" s="18" t="s">
        <v>83</v>
      </c>
    </row>
    <row r="209" s="2" customFormat="1">
      <c r="A209" s="39"/>
      <c r="B209" s="40"/>
      <c r="C209" s="41"/>
      <c r="D209" s="225" t="s">
        <v>162</v>
      </c>
      <c r="E209" s="41"/>
      <c r="F209" s="245" t="s">
        <v>376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83</v>
      </c>
    </row>
    <row r="210" s="13" customFormat="1">
      <c r="A210" s="13"/>
      <c r="B210" s="223"/>
      <c r="C210" s="224"/>
      <c r="D210" s="225" t="s">
        <v>136</v>
      </c>
      <c r="E210" s="226" t="s">
        <v>19</v>
      </c>
      <c r="F210" s="227" t="s">
        <v>377</v>
      </c>
      <c r="G210" s="224"/>
      <c r="H210" s="228">
        <v>41.600000000000001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136</v>
      </c>
      <c r="AU210" s="234" t="s">
        <v>83</v>
      </c>
      <c r="AV210" s="13" t="s">
        <v>83</v>
      </c>
      <c r="AW210" s="13" t="s">
        <v>35</v>
      </c>
      <c r="AX210" s="13" t="s">
        <v>73</v>
      </c>
      <c r="AY210" s="234" t="s">
        <v>124</v>
      </c>
    </row>
    <row r="211" s="13" customFormat="1">
      <c r="A211" s="13"/>
      <c r="B211" s="223"/>
      <c r="C211" s="224"/>
      <c r="D211" s="225" t="s">
        <v>136</v>
      </c>
      <c r="E211" s="226" t="s">
        <v>19</v>
      </c>
      <c r="F211" s="227" t="s">
        <v>378</v>
      </c>
      <c r="G211" s="224"/>
      <c r="H211" s="228">
        <v>83.200000000000003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136</v>
      </c>
      <c r="AU211" s="234" t="s">
        <v>83</v>
      </c>
      <c r="AV211" s="13" t="s">
        <v>83</v>
      </c>
      <c r="AW211" s="13" t="s">
        <v>35</v>
      </c>
      <c r="AX211" s="13" t="s">
        <v>73</v>
      </c>
      <c r="AY211" s="234" t="s">
        <v>124</v>
      </c>
    </row>
    <row r="212" s="14" customFormat="1">
      <c r="A212" s="14"/>
      <c r="B212" s="246"/>
      <c r="C212" s="247"/>
      <c r="D212" s="225" t="s">
        <v>136</v>
      </c>
      <c r="E212" s="248" t="s">
        <v>19</v>
      </c>
      <c r="F212" s="249" t="s">
        <v>261</v>
      </c>
      <c r="G212" s="247"/>
      <c r="H212" s="250">
        <v>124.80000000000001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136</v>
      </c>
      <c r="AU212" s="256" t="s">
        <v>83</v>
      </c>
      <c r="AV212" s="14" t="s">
        <v>132</v>
      </c>
      <c r="AW212" s="14" t="s">
        <v>35</v>
      </c>
      <c r="AX212" s="14" t="s">
        <v>81</v>
      </c>
      <c r="AY212" s="256" t="s">
        <v>124</v>
      </c>
    </row>
    <row r="213" s="2" customFormat="1" ht="16.5" customHeight="1">
      <c r="A213" s="39"/>
      <c r="B213" s="40"/>
      <c r="C213" s="205" t="s">
        <v>379</v>
      </c>
      <c r="D213" s="205" t="s">
        <v>127</v>
      </c>
      <c r="E213" s="206" t="s">
        <v>380</v>
      </c>
      <c r="F213" s="207" t="s">
        <v>381</v>
      </c>
      <c r="G213" s="208" t="s">
        <v>225</v>
      </c>
      <c r="H213" s="209">
        <v>124.8</v>
      </c>
      <c r="I213" s="210"/>
      <c r="J213" s="211">
        <f>ROUND(I213*H213,2)</f>
        <v>0</v>
      </c>
      <c r="K213" s="207" t="s">
        <v>131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132</v>
      </c>
      <c r="AT213" s="216" t="s">
        <v>127</v>
      </c>
      <c r="AU213" s="216" t="s">
        <v>83</v>
      </c>
      <c r="AY213" s="18" t="s">
        <v>124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132</v>
      </c>
      <c r="BM213" s="216" t="s">
        <v>382</v>
      </c>
    </row>
    <row r="214" s="2" customFormat="1">
      <c r="A214" s="39"/>
      <c r="B214" s="40"/>
      <c r="C214" s="41"/>
      <c r="D214" s="218" t="s">
        <v>134</v>
      </c>
      <c r="E214" s="41"/>
      <c r="F214" s="219" t="s">
        <v>383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83</v>
      </c>
    </row>
    <row r="215" s="2" customFormat="1" ht="16.5" customHeight="1">
      <c r="A215" s="39"/>
      <c r="B215" s="40"/>
      <c r="C215" s="205" t="s">
        <v>384</v>
      </c>
      <c r="D215" s="205" t="s">
        <v>127</v>
      </c>
      <c r="E215" s="206" t="s">
        <v>385</v>
      </c>
      <c r="F215" s="207" t="s">
        <v>247</v>
      </c>
      <c r="G215" s="208" t="s">
        <v>225</v>
      </c>
      <c r="H215" s="209">
        <v>624</v>
      </c>
      <c r="I215" s="210"/>
      <c r="J215" s="211">
        <f>ROUND(I215*H215,2)</f>
        <v>0</v>
      </c>
      <c r="K215" s="207" t="s">
        <v>131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132</v>
      </c>
      <c r="AT215" s="216" t="s">
        <v>127</v>
      </c>
      <c r="AU215" s="216" t="s">
        <v>83</v>
      </c>
      <c r="AY215" s="18" t="s">
        <v>124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132</v>
      </c>
      <c r="BM215" s="216" t="s">
        <v>386</v>
      </c>
    </row>
    <row r="216" s="2" customFormat="1">
      <c r="A216" s="39"/>
      <c r="B216" s="40"/>
      <c r="C216" s="41"/>
      <c r="D216" s="218" t="s">
        <v>134</v>
      </c>
      <c r="E216" s="41"/>
      <c r="F216" s="219" t="s">
        <v>387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83</v>
      </c>
    </row>
    <row r="217" s="2" customFormat="1">
      <c r="A217" s="39"/>
      <c r="B217" s="40"/>
      <c r="C217" s="41"/>
      <c r="D217" s="225" t="s">
        <v>162</v>
      </c>
      <c r="E217" s="41"/>
      <c r="F217" s="245" t="s">
        <v>388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83</v>
      </c>
    </row>
    <row r="218" s="13" customFormat="1">
      <c r="A218" s="13"/>
      <c r="B218" s="223"/>
      <c r="C218" s="224"/>
      <c r="D218" s="225" t="s">
        <v>136</v>
      </c>
      <c r="E218" s="226" t="s">
        <v>19</v>
      </c>
      <c r="F218" s="227" t="s">
        <v>389</v>
      </c>
      <c r="G218" s="224"/>
      <c r="H218" s="228">
        <v>624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136</v>
      </c>
      <c r="AU218" s="234" t="s">
        <v>83</v>
      </c>
      <c r="AV218" s="13" t="s">
        <v>83</v>
      </c>
      <c r="AW218" s="13" t="s">
        <v>35</v>
      </c>
      <c r="AX218" s="13" t="s">
        <v>81</v>
      </c>
      <c r="AY218" s="234" t="s">
        <v>124</v>
      </c>
    </row>
    <row r="219" s="12" customFormat="1" ht="22.8" customHeight="1">
      <c r="A219" s="12"/>
      <c r="B219" s="189"/>
      <c r="C219" s="190"/>
      <c r="D219" s="191" t="s">
        <v>72</v>
      </c>
      <c r="E219" s="203" t="s">
        <v>390</v>
      </c>
      <c r="F219" s="203" t="s">
        <v>391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SUM(P220:P238)</f>
        <v>0</v>
      </c>
      <c r="Q219" s="197"/>
      <c r="R219" s="198">
        <f>SUM(R220:R238)</f>
        <v>0</v>
      </c>
      <c r="S219" s="197"/>
      <c r="T219" s="199">
        <f>SUM(T220:T238)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81</v>
      </c>
      <c r="AT219" s="201" t="s">
        <v>72</v>
      </c>
      <c r="AU219" s="201" t="s">
        <v>81</v>
      </c>
      <c r="AY219" s="200" t="s">
        <v>124</v>
      </c>
      <c r="BK219" s="202">
        <f>SUM(BK220:BK238)</f>
        <v>0</v>
      </c>
    </row>
    <row r="220" s="2" customFormat="1" ht="16.5" customHeight="1">
      <c r="A220" s="39"/>
      <c r="B220" s="40"/>
      <c r="C220" s="205" t="s">
        <v>392</v>
      </c>
      <c r="D220" s="205" t="s">
        <v>127</v>
      </c>
      <c r="E220" s="206" t="s">
        <v>393</v>
      </c>
      <c r="F220" s="207" t="s">
        <v>361</v>
      </c>
      <c r="G220" s="208" t="s">
        <v>130</v>
      </c>
      <c r="H220" s="209">
        <v>104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132</v>
      </c>
      <c r="AT220" s="216" t="s">
        <v>127</v>
      </c>
      <c r="AU220" s="216" t="s">
        <v>83</v>
      </c>
      <c r="AY220" s="18" t="s">
        <v>124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132</v>
      </c>
      <c r="BM220" s="216" t="s">
        <v>394</v>
      </c>
    </row>
    <row r="221" s="2" customFormat="1">
      <c r="A221" s="39"/>
      <c r="B221" s="40"/>
      <c r="C221" s="41"/>
      <c r="D221" s="225" t="s">
        <v>162</v>
      </c>
      <c r="E221" s="41"/>
      <c r="F221" s="245" t="s">
        <v>363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83</v>
      </c>
    </row>
    <row r="222" s="2" customFormat="1" ht="24.15" customHeight="1">
      <c r="A222" s="39"/>
      <c r="B222" s="40"/>
      <c r="C222" s="205" t="s">
        <v>395</v>
      </c>
      <c r="D222" s="205" t="s">
        <v>127</v>
      </c>
      <c r="E222" s="206" t="s">
        <v>396</v>
      </c>
      <c r="F222" s="207" t="s">
        <v>366</v>
      </c>
      <c r="G222" s="208" t="s">
        <v>130</v>
      </c>
      <c r="H222" s="209">
        <v>1248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132</v>
      </c>
      <c r="AT222" s="216" t="s">
        <v>127</v>
      </c>
      <c r="AU222" s="216" t="s">
        <v>83</v>
      </c>
      <c r="AY222" s="18" t="s">
        <v>124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132</v>
      </c>
      <c r="BM222" s="216" t="s">
        <v>397</v>
      </c>
    </row>
    <row r="223" s="2" customFormat="1">
      <c r="A223" s="39"/>
      <c r="B223" s="40"/>
      <c r="C223" s="41"/>
      <c r="D223" s="225" t="s">
        <v>162</v>
      </c>
      <c r="E223" s="41"/>
      <c r="F223" s="245" t="s">
        <v>368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83</v>
      </c>
    </row>
    <row r="224" s="13" customFormat="1">
      <c r="A224" s="13"/>
      <c r="B224" s="223"/>
      <c r="C224" s="224"/>
      <c r="D224" s="225" t="s">
        <v>136</v>
      </c>
      <c r="E224" s="226" t="s">
        <v>19</v>
      </c>
      <c r="F224" s="227" t="s">
        <v>369</v>
      </c>
      <c r="G224" s="224"/>
      <c r="H224" s="228">
        <v>208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136</v>
      </c>
      <c r="AU224" s="234" t="s">
        <v>83</v>
      </c>
      <c r="AV224" s="13" t="s">
        <v>83</v>
      </c>
      <c r="AW224" s="13" t="s">
        <v>35</v>
      </c>
      <c r="AX224" s="13" t="s">
        <v>73</v>
      </c>
      <c r="AY224" s="234" t="s">
        <v>124</v>
      </c>
    </row>
    <row r="225" s="13" customFormat="1">
      <c r="A225" s="13"/>
      <c r="B225" s="223"/>
      <c r="C225" s="224"/>
      <c r="D225" s="225" t="s">
        <v>136</v>
      </c>
      <c r="E225" s="226" t="s">
        <v>19</v>
      </c>
      <c r="F225" s="227" t="s">
        <v>370</v>
      </c>
      <c r="G225" s="224"/>
      <c r="H225" s="228">
        <v>1040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136</v>
      </c>
      <c r="AU225" s="234" t="s">
        <v>83</v>
      </c>
      <c r="AV225" s="13" t="s">
        <v>83</v>
      </c>
      <c r="AW225" s="13" t="s">
        <v>35</v>
      </c>
      <c r="AX225" s="13" t="s">
        <v>73</v>
      </c>
      <c r="AY225" s="234" t="s">
        <v>124</v>
      </c>
    </row>
    <row r="226" s="14" customFormat="1">
      <c r="A226" s="14"/>
      <c r="B226" s="246"/>
      <c r="C226" s="247"/>
      <c r="D226" s="225" t="s">
        <v>136</v>
      </c>
      <c r="E226" s="248" t="s">
        <v>19</v>
      </c>
      <c r="F226" s="249" t="s">
        <v>261</v>
      </c>
      <c r="G226" s="247"/>
      <c r="H226" s="250">
        <v>1248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136</v>
      </c>
      <c r="AU226" s="256" t="s">
        <v>83</v>
      </c>
      <c r="AV226" s="14" t="s">
        <v>132</v>
      </c>
      <c r="AW226" s="14" t="s">
        <v>35</v>
      </c>
      <c r="AX226" s="14" t="s">
        <v>81</v>
      </c>
      <c r="AY226" s="256" t="s">
        <v>124</v>
      </c>
    </row>
    <row r="227" s="2" customFormat="1" ht="16.5" customHeight="1">
      <c r="A227" s="39"/>
      <c r="B227" s="40"/>
      <c r="C227" s="205" t="s">
        <v>398</v>
      </c>
      <c r="D227" s="205" t="s">
        <v>127</v>
      </c>
      <c r="E227" s="206" t="s">
        <v>399</v>
      </c>
      <c r="F227" s="207" t="s">
        <v>373</v>
      </c>
      <c r="G227" s="208" t="s">
        <v>225</v>
      </c>
      <c r="H227" s="209">
        <v>93.599999999999994</v>
      </c>
      <c r="I227" s="210"/>
      <c r="J227" s="211">
        <f>ROUND(I227*H227,2)</f>
        <v>0</v>
      </c>
      <c r="K227" s="207" t="s">
        <v>131</v>
      </c>
      <c r="L227" s="45"/>
      <c r="M227" s="212" t="s">
        <v>19</v>
      </c>
      <c r="N227" s="213" t="s">
        <v>44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132</v>
      </c>
      <c r="AT227" s="216" t="s">
        <v>127</v>
      </c>
      <c r="AU227" s="216" t="s">
        <v>83</v>
      </c>
      <c r="AY227" s="18" t="s">
        <v>124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81</v>
      </c>
      <c r="BK227" s="217">
        <f>ROUND(I227*H227,2)</f>
        <v>0</v>
      </c>
      <c r="BL227" s="18" t="s">
        <v>132</v>
      </c>
      <c r="BM227" s="216" t="s">
        <v>400</v>
      </c>
    </row>
    <row r="228" s="2" customFormat="1">
      <c r="A228" s="39"/>
      <c r="B228" s="40"/>
      <c r="C228" s="41"/>
      <c r="D228" s="218" t="s">
        <v>134</v>
      </c>
      <c r="E228" s="41"/>
      <c r="F228" s="219" t="s">
        <v>401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134</v>
      </c>
      <c r="AU228" s="18" t="s">
        <v>83</v>
      </c>
    </row>
    <row r="229" s="2" customFormat="1">
      <c r="A229" s="39"/>
      <c r="B229" s="40"/>
      <c r="C229" s="41"/>
      <c r="D229" s="225" t="s">
        <v>162</v>
      </c>
      <c r="E229" s="41"/>
      <c r="F229" s="245" t="s">
        <v>376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162</v>
      </c>
      <c r="AU229" s="18" t="s">
        <v>83</v>
      </c>
    </row>
    <row r="230" s="13" customFormat="1">
      <c r="A230" s="13"/>
      <c r="B230" s="223"/>
      <c r="C230" s="224"/>
      <c r="D230" s="225" t="s">
        <v>136</v>
      </c>
      <c r="E230" s="226" t="s">
        <v>19</v>
      </c>
      <c r="F230" s="227" t="s">
        <v>402</v>
      </c>
      <c r="G230" s="224"/>
      <c r="H230" s="228">
        <v>31.199999999999999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136</v>
      </c>
      <c r="AU230" s="234" t="s">
        <v>83</v>
      </c>
      <c r="AV230" s="13" t="s">
        <v>83</v>
      </c>
      <c r="AW230" s="13" t="s">
        <v>35</v>
      </c>
      <c r="AX230" s="13" t="s">
        <v>73</v>
      </c>
      <c r="AY230" s="234" t="s">
        <v>124</v>
      </c>
    </row>
    <row r="231" s="13" customFormat="1">
      <c r="A231" s="13"/>
      <c r="B231" s="223"/>
      <c r="C231" s="224"/>
      <c r="D231" s="225" t="s">
        <v>136</v>
      </c>
      <c r="E231" s="226" t="s">
        <v>19</v>
      </c>
      <c r="F231" s="227" t="s">
        <v>403</v>
      </c>
      <c r="G231" s="224"/>
      <c r="H231" s="228">
        <v>62.399999999999999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136</v>
      </c>
      <c r="AU231" s="234" t="s">
        <v>83</v>
      </c>
      <c r="AV231" s="13" t="s">
        <v>83</v>
      </c>
      <c r="AW231" s="13" t="s">
        <v>35</v>
      </c>
      <c r="AX231" s="13" t="s">
        <v>73</v>
      </c>
      <c r="AY231" s="234" t="s">
        <v>124</v>
      </c>
    </row>
    <row r="232" s="14" customFormat="1">
      <c r="A232" s="14"/>
      <c r="B232" s="246"/>
      <c r="C232" s="247"/>
      <c r="D232" s="225" t="s">
        <v>136</v>
      </c>
      <c r="E232" s="248" t="s">
        <v>19</v>
      </c>
      <c r="F232" s="249" t="s">
        <v>261</v>
      </c>
      <c r="G232" s="247"/>
      <c r="H232" s="250">
        <v>93.599999999999994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136</v>
      </c>
      <c r="AU232" s="256" t="s">
        <v>83</v>
      </c>
      <c r="AV232" s="14" t="s">
        <v>132</v>
      </c>
      <c r="AW232" s="14" t="s">
        <v>35</v>
      </c>
      <c r="AX232" s="14" t="s">
        <v>81</v>
      </c>
      <c r="AY232" s="256" t="s">
        <v>124</v>
      </c>
    </row>
    <row r="233" s="2" customFormat="1" ht="16.5" customHeight="1">
      <c r="A233" s="39"/>
      <c r="B233" s="40"/>
      <c r="C233" s="205" t="s">
        <v>404</v>
      </c>
      <c r="D233" s="205" t="s">
        <v>127</v>
      </c>
      <c r="E233" s="206" t="s">
        <v>405</v>
      </c>
      <c r="F233" s="207" t="s">
        <v>381</v>
      </c>
      <c r="G233" s="208" t="s">
        <v>225</v>
      </c>
      <c r="H233" s="209">
        <v>93.599999999999994</v>
      </c>
      <c r="I233" s="210"/>
      <c r="J233" s="211">
        <f>ROUND(I233*H233,2)</f>
        <v>0</v>
      </c>
      <c r="K233" s="207" t="s">
        <v>131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132</v>
      </c>
      <c r="AT233" s="216" t="s">
        <v>127</v>
      </c>
      <c r="AU233" s="216" t="s">
        <v>83</v>
      </c>
      <c r="AY233" s="18" t="s">
        <v>124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132</v>
      </c>
      <c r="BM233" s="216" t="s">
        <v>406</v>
      </c>
    </row>
    <row r="234" s="2" customFormat="1">
      <c r="A234" s="39"/>
      <c r="B234" s="40"/>
      <c r="C234" s="41"/>
      <c r="D234" s="218" t="s">
        <v>134</v>
      </c>
      <c r="E234" s="41"/>
      <c r="F234" s="219" t="s">
        <v>407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134</v>
      </c>
      <c r="AU234" s="18" t="s">
        <v>83</v>
      </c>
    </row>
    <row r="235" s="2" customFormat="1" ht="16.5" customHeight="1">
      <c r="A235" s="39"/>
      <c r="B235" s="40"/>
      <c r="C235" s="205" t="s">
        <v>408</v>
      </c>
      <c r="D235" s="205" t="s">
        <v>127</v>
      </c>
      <c r="E235" s="206" t="s">
        <v>409</v>
      </c>
      <c r="F235" s="207" t="s">
        <v>247</v>
      </c>
      <c r="G235" s="208" t="s">
        <v>225</v>
      </c>
      <c r="H235" s="209">
        <v>468</v>
      </c>
      <c r="I235" s="210"/>
      <c r="J235" s="211">
        <f>ROUND(I235*H235,2)</f>
        <v>0</v>
      </c>
      <c r="K235" s="207" t="s">
        <v>131</v>
      </c>
      <c r="L235" s="45"/>
      <c r="M235" s="212" t="s">
        <v>19</v>
      </c>
      <c r="N235" s="213" t="s">
        <v>44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132</v>
      </c>
      <c r="AT235" s="216" t="s">
        <v>127</v>
      </c>
      <c r="AU235" s="216" t="s">
        <v>83</v>
      </c>
      <c r="AY235" s="18" t="s">
        <v>124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81</v>
      </c>
      <c r="BK235" s="217">
        <f>ROUND(I235*H235,2)</f>
        <v>0</v>
      </c>
      <c r="BL235" s="18" t="s">
        <v>132</v>
      </c>
      <c r="BM235" s="216" t="s">
        <v>410</v>
      </c>
    </row>
    <row r="236" s="2" customFormat="1">
      <c r="A236" s="39"/>
      <c r="B236" s="40"/>
      <c r="C236" s="41"/>
      <c r="D236" s="218" t="s">
        <v>134</v>
      </c>
      <c r="E236" s="41"/>
      <c r="F236" s="219" t="s">
        <v>411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134</v>
      </c>
      <c r="AU236" s="18" t="s">
        <v>83</v>
      </c>
    </row>
    <row r="237" s="2" customFormat="1">
      <c r="A237" s="39"/>
      <c r="B237" s="40"/>
      <c r="C237" s="41"/>
      <c r="D237" s="225" t="s">
        <v>162</v>
      </c>
      <c r="E237" s="41"/>
      <c r="F237" s="245" t="s">
        <v>388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162</v>
      </c>
      <c r="AU237" s="18" t="s">
        <v>83</v>
      </c>
    </row>
    <row r="238" s="13" customFormat="1">
      <c r="A238" s="13"/>
      <c r="B238" s="223"/>
      <c r="C238" s="224"/>
      <c r="D238" s="225" t="s">
        <v>136</v>
      </c>
      <c r="E238" s="226" t="s">
        <v>19</v>
      </c>
      <c r="F238" s="227" t="s">
        <v>412</v>
      </c>
      <c r="G238" s="224"/>
      <c r="H238" s="228">
        <v>468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136</v>
      </c>
      <c r="AU238" s="234" t="s">
        <v>83</v>
      </c>
      <c r="AV238" s="13" t="s">
        <v>83</v>
      </c>
      <c r="AW238" s="13" t="s">
        <v>35</v>
      </c>
      <c r="AX238" s="13" t="s">
        <v>81</v>
      </c>
      <c r="AY238" s="234" t="s">
        <v>124</v>
      </c>
    </row>
    <row r="239" s="12" customFormat="1" ht="22.8" customHeight="1">
      <c r="A239" s="12"/>
      <c r="B239" s="189"/>
      <c r="C239" s="190"/>
      <c r="D239" s="191" t="s">
        <v>72</v>
      </c>
      <c r="E239" s="203" t="s">
        <v>413</v>
      </c>
      <c r="F239" s="203" t="s">
        <v>414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SUM(P240:P283)</f>
        <v>0</v>
      </c>
      <c r="Q239" s="197"/>
      <c r="R239" s="198">
        <f>SUM(R240:R283)</f>
        <v>0</v>
      </c>
      <c r="S239" s="197"/>
      <c r="T239" s="199">
        <f>SUM(T240:T283)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81</v>
      </c>
      <c r="AT239" s="201" t="s">
        <v>72</v>
      </c>
      <c r="AU239" s="201" t="s">
        <v>81</v>
      </c>
      <c r="AY239" s="200" t="s">
        <v>124</v>
      </c>
      <c r="BK239" s="202">
        <f>SUM(BK240:BK283)</f>
        <v>0</v>
      </c>
    </row>
    <row r="240" s="2" customFormat="1" ht="16.5" customHeight="1">
      <c r="A240" s="39"/>
      <c r="B240" s="40"/>
      <c r="C240" s="205" t="s">
        <v>415</v>
      </c>
      <c r="D240" s="205" t="s">
        <v>127</v>
      </c>
      <c r="E240" s="206" t="s">
        <v>416</v>
      </c>
      <c r="F240" s="207" t="s">
        <v>417</v>
      </c>
      <c r="G240" s="208" t="s">
        <v>130</v>
      </c>
      <c r="H240" s="209">
        <v>104</v>
      </c>
      <c r="I240" s="210"/>
      <c r="J240" s="211">
        <f>ROUND(I240*H240,2)</f>
        <v>0</v>
      </c>
      <c r="K240" s="207" t="s">
        <v>131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132</v>
      </c>
      <c r="AT240" s="216" t="s">
        <v>127</v>
      </c>
      <c r="AU240" s="216" t="s">
        <v>83</v>
      </c>
      <c r="AY240" s="18" t="s">
        <v>124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132</v>
      </c>
      <c r="BM240" s="216" t="s">
        <v>418</v>
      </c>
    </row>
    <row r="241" s="2" customFormat="1">
      <c r="A241" s="39"/>
      <c r="B241" s="40"/>
      <c r="C241" s="41"/>
      <c r="D241" s="218" t="s">
        <v>134</v>
      </c>
      <c r="E241" s="41"/>
      <c r="F241" s="219" t="s">
        <v>419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83</v>
      </c>
    </row>
    <row r="242" s="2" customFormat="1">
      <c r="A242" s="39"/>
      <c r="B242" s="40"/>
      <c r="C242" s="41"/>
      <c r="D242" s="225" t="s">
        <v>162</v>
      </c>
      <c r="E242" s="41"/>
      <c r="F242" s="245" t="s">
        <v>420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83</v>
      </c>
    </row>
    <row r="243" s="2" customFormat="1" ht="16.5" customHeight="1">
      <c r="A243" s="39"/>
      <c r="B243" s="40"/>
      <c r="C243" s="205" t="s">
        <v>421</v>
      </c>
      <c r="D243" s="205" t="s">
        <v>127</v>
      </c>
      <c r="E243" s="206" t="s">
        <v>422</v>
      </c>
      <c r="F243" s="207" t="s">
        <v>423</v>
      </c>
      <c r="G243" s="208" t="s">
        <v>185</v>
      </c>
      <c r="H243" s="209">
        <v>43.68</v>
      </c>
      <c r="I243" s="210"/>
      <c r="J243" s="211">
        <f>ROUND(I243*H243,2)</f>
        <v>0</v>
      </c>
      <c r="K243" s="207" t="s">
        <v>131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132</v>
      </c>
      <c r="AT243" s="216" t="s">
        <v>127</v>
      </c>
      <c r="AU243" s="216" t="s">
        <v>83</v>
      </c>
      <c r="AY243" s="18" t="s">
        <v>124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132</v>
      </c>
      <c r="BM243" s="216" t="s">
        <v>424</v>
      </c>
    </row>
    <row r="244" s="2" customFormat="1">
      <c r="A244" s="39"/>
      <c r="B244" s="40"/>
      <c r="C244" s="41"/>
      <c r="D244" s="218" t="s">
        <v>134</v>
      </c>
      <c r="E244" s="41"/>
      <c r="F244" s="219" t="s">
        <v>425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134</v>
      </c>
      <c r="AU244" s="18" t="s">
        <v>83</v>
      </c>
    </row>
    <row r="245" s="2" customFormat="1">
      <c r="A245" s="39"/>
      <c r="B245" s="40"/>
      <c r="C245" s="41"/>
      <c r="D245" s="225" t="s">
        <v>162</v>
      </c>
      <c r="E245" s="41"/>
      <c r="F245" s="245" t="s">
        <v>426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162</v>
      </c>
      <c r="AU245" s="18" t="s">
        <v>83</v>
      </c>
    </row>
    <row r="246" s="13" customFormat="1">
      <c r="A246" s="13"/>
      <c r="B246" s="223"/>
      <c r="C246" s="224"/>
      <c r="D246" s="225" t="s">
        <v>136</v>
      </c>
      <c r="E246" s="226" t="s">
        <v>19</v>
      </c>
      <c r="F246" s="227" t="s">
        <v>189</v>
      </c>
      <c r="G246" s="224"/>
      <c r="H246" s="228">
        <v>43.68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136</v>
      </c>
      <c r="AU246" s="234" t="s">
        <v>83</v>
      </c>
      <c r="AV246" s="13" t="s">
        <v>83</v>
      </c>
      <c r="AW246" s="13" t="s">
        <v>35</v>
      </c>
      <c r="AX246" s="13" t="s">
        <v>81</v>
      </c>
      <c r="AY246" s="234" t="s">
        <v>124</v>
      </c>
    </row>
    <row r="247" s="2" customFormat="1" ht="16.5" customHeight="1">
      <c r="A247" s="39"/>
      <c r="B247" s="40"/>
      <c r="C247" s="205" t="s">
        <v>427</v>
      </c>
      <c r="D247" s="205" t="s">
        <v>127</v>
      </c>
      <c r="E247" s="206" t="s">
        <v>428</v>
      </c>
      <c r="F247" s="207" t="s">
        <v>429</v>
      </c>
      <c r="G247" s="208" t="s">
        <v>130</v>
      </c>
      <c r="H247" s="209">
        <v>104</v>
      </c>
      <c r="I247" s="210"/>
      <c r="J247" s="211">
        <f>ROUND(I247*H247,2)</f>
        <v>0</v>
      </c>
      <c r="K247" s="207" t="s">
        <v>131</v>
      </c>
      <c r="L247" s="45"/>
      <c r="M247" s="212" t="s">
        <v>19</v>
      </c>
      <c r="N247" s="213" t="s">
        <v>44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132</v>
      </c>
      <c r="AT247" s="216" t="s">
        <v>127</v>
      </c>
      <c r="AU247" s="216" t="s">
        <v>83</v>
      </c>
      <c r="AY247" s="18" t="s">
        <v>124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81</v>
      </c>
      <c r="BK247" s="217">
        <f>ROUND(I247*H247,2)</f>
        <v>0</v>
      </c>
      <c r="BL247" s="18" t="s">
        <v>132</v>
      </c>
      <c r="BM247" s="216" t="s">
        <v>430</v>
      </c>
    </row>
    <row r="248" s="2" customFormat="1">
      <c r="A248" s="39"/>
      <c r="B248" s="40"/>
      <c r="C248" s="41"/>
      <c r="D248" s="218" t="s">
        <v>134</v>
      </c>
      <c r="E248" s="41"/>
      <c r="F248" s="219" t="s">
        <v>431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83</v>
      </c>
    </row>
    <row r="249" s="2" customFormat="1">
      <c r="A249" s="39"/>
      <c r="B249" s="40"/>
      <c r="C249" s="41"/>
      <c r="D249" s="225" t="s">
        <v>162</v>
      </c>
      <c r="E249" s="41"/>
      <c r="F249" s="245" t="s">
        <v>432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83</v>
      </c>
    </row>
    <row r="250" s="2" customFormat="1" ht="16.5" customHeight="1">
      <c r="A250" s="39"/>
      <c r="B250" s="40"/>
      <c r="C250" s="205" t="s">
        <v>433</v>
      </c>
      <c r="D250" s="205" t="s">
        <v>127</v>
      </c>
      <c r="E250" s="206" t="s">
        <v>434</v>
      </c>
      <c r="F250" s="207" t="s">
        <v>361</v>
      </c>
      <c r="G250" s="208" t="s">
        <v>130</v>
      </c>
      <c r="H250" s="209">
        <v>104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132</v>
      </c>
      <c r="AT250" s="216" t="s">
        <v>127</v>
      </c>
      <c r="AU250" s="216" t="s">
        <v>83</v>
      </c>
      <c r="AY250" s="18" t="s">
        <v>124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132</v>
      </c>
      <c r="BM250" s="216" t="s">
        <v>435</v>
      </c>
    </row>
    <row r="251" s="2" customFormat="1">
      <c r="A251" s="39"/>
      <c r="B251" s="40"/>
      <c r="C251" s="41"/>
      <c r="D251" s="225" t="s">
        <v>162</v>
      </c>
      <c r="E251" s="41"/>
      <c r="F251" s="245" t="s">
        <v>363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162</v>
      </c>
      <c r="AU251" s="18" t="s">
        <v>83</v>
      </c>
    </row>
    <row r="252" s="2" customFormat="1" ht="24.15" customHeight="1">
      <c r="A252" s="39"/>
      <c r="B252" s="40"/>
      <c r="C252" s="205" t="s">
        <v>436</v>
      </c>
      <c r="D252" s="205" t="s">
        <v>127</v>
      </c>
      <c r="E252" s="206" t="s">
        <v>437</v>
      </c>
      <c r="F252" s="207" t="s">
        <v>366</v>
      </c>
      <c r="G252" s="208" t="s">
        <v>130</v>
      </c>
      <c r="H252" s="209">
        <v>1248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132</v>
      </c>
      <c r="AT252" s="216" t="s">
        <v>127</v>
      </c>
      <c r="AU252" s="216" t="s">
        <v>83</v>
      </c>
      <c r="AY252" s="18" t="s">
        <v>124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132</v>
      </c>
      <c r="BM252" s="216" t="s">
        <v>438</v>
      </c>
    </row>
    <row r="253" s="2" customFormat="1">
      <c r="A253" s="39"/>
      <c r="B253" s="40"/>
      <c r="C253" s="41"/>
      <c r="D253" s="225" t="s">
        <v>162</v>
      </c>
      <c r="E253" s="41"/>
      <c r="F253" s="245" t="s">
        <v>368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162</v>
      </c>
      <c r="AU253" s="18" t="s">
        <v>83</v>
      </c>
    </row>
    <row r="254" s="13" customFormat="1">
      <c r="A254" s="13"/>
      <c r="B254" s="223"/>
      <c r="C254" s="224"/>
      <c r="D254" s="225" t="s">
        <v>136</v>
      </c>
      <c r="E254" s="226" t="s">
        <v>19</v>
      </c>
      <c r="F254" s="227" t="s">
        <v>369</v>
      </c>
      <c r="G254" s="224"/>
      <c r="H254" s="228">
        <v>208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136</v>
      </c>
      <c r="AU254" s="234" t="s">
        <v>83</v>
      </c>
      <c r="AV254" s="13" t="s">
        <v>83</v>
      </c>
      <c r="AW254" s="13" t="s">
        <v>35</v>
      </c>
      <c r="AX254" s="13" t="s">
        <v>73</v>
      </c>
      <c r="AY254" s="234" t="s">
        <v>124</v>
      </c>
    </row>
    <row r="255" s="13" customFormat="1">
      <c r="A255" s="13"/>
      <c r="B255" s="223"/>
      <c r="C255" s="224"/>
      <c r="D255" s="225" t="s">
        <v>136</v>
      </c>
      <c r="E255" s="226" t="s">
        <v>19</v>
      </c>
      <c r="F255" s="227" t="s">
        <v>370</v>
      </c>
      <c r="G255" s="224"/>
      <c r="H255" s="228">
        <v>1040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136</v>
      </c>
      <c r="AU255" s="234" t="s">
        <v>83</v>
      </c>
      <c r="AV255" s="13" t="s">
        <v>83</v>
      </c>
      <c r="AW255" s="13" t="s">
        <v>35</v>
      </c>
      <c r="AX255" s="13" t="s">
        <v>73</v>
      </c>
      <c r="AY255" s="234" t="s">
        <v>124</v>
      </c>
    </row>
    <row r="256" s="14" customFormat="1">
      <c r="A256" s="14"/>
      <c r="B256" s="246"/>
      <c r="C256" s="247"/>
      <c r="D256" s="225" t="s">
        <v>136</v>
      </c>
      <c r="E256" s="248" t="s">
        <v>19</v>
      </c>
      <c r="F256" s="249" t="s">
        <v>261</v>
      </c>
      <c r="G256" s="247"/>
      <c r="H256" s="250">
        <v>1248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136</v>
      </c>
      <c r="AU256" s="256" t="s">
        <v>83</v>
      </c>
      <c r="AV256" s="14" t="s">
        <v>132</v>
      </c>
      <c r="AW256" s="14" t="s">
        <v>35</v>
      </c>
      <c r="AX256" s="14" t="s">
        <v>81</v>
      </c>
      <c r="AY256" s="256" t="s">
        <v>124</v>
      </c>
    </row>
    <row r="257" s="2" customFormat="1" ht="16.5" customHeight="1">
      <c r="A257" s="39"/>
      <c r="B257" s="40"/>
      <c r="C257" s="205" t="s">
        <v>439</v>
      </c>
      <c r="D257" s="205" t="s">
        <v>127</v>
      </c>
      <c r="E257" s="206" t="s">
        <v>440</v>
      </c>
      <c r="F257" s="207" t="s">
        <v>441</v>
      </c>
      <c r="G257" s="208" t="s">
        <v>225</v>
      </c>
      <c r="H257" s="209">
        <v>5.2000000000000002</v>
      </c>
      <c r="I257" s="210"/>
      <c r="J257" s="211">
        <f>ROUND(I257*H257,2)</f>
        <v>0</v>
      </c>
      <c r="K257" s="207" t="s">
        <v>131</v>
      </c>
      <c r="L257" s="45"/>
      <c r="M257" s="212" t="s">
        <v>19</v>
      </c>
      <c r="N257" s="213" t="s">
        <v>44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132</v>
      </c>
      <c r="AT257" s="216" t="s">
        <v>127</v>
      </c>
      <c r="AU257" s="216" t="s">
        <v>83</v>
      </c>
      <c r="AY257" s="18" t="s">
        <v>124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81</v>
      </c>
      <c r="BK257" s="217">
        <f>ROUND(I257*H257,2)</f>
        <v>0</v>
      </c>
      <c r="BL257" s="18" t="s">
        <v>132</v>
      </c>
      <c r="BM257" s="216" t="s">
        <v>442</v>
      </c>
    </row>
    <row r="258" s="2" customFormat="1">
      <c r="A258" s="39"/>
      <c r="B258" s="40"/>
      <c r="C258" s="41"/>
      <c r="D258" s="218" t="s">
        <v>134</v>
      </c>
      <c r="E258" s="41"/>
      <c r="F258" s="219" t="s">
        <v>443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83</v>
      </c>
    </row>
    <row r="259" s="2" customFormat="1">
      <c r="A259" s="39"/>
      <c r="B259" s="40"/>
      <c r="C259" s="41"/>
      <c r="D259" s="225" t="s">
        <v>162</v>
      </c>
      <c r="E259" s="41"/>
      <c r="F259" s="245" t="s">
        <v>444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162</v>
      </c>
      <c r="AU259" s="18" t="s">
        <v>83</v>
      </c>
    </row>
    <row r="260" s="13" customFormat="1">
      <c r="A260" s="13"/>
      <c r="B260" s="223"/>
      <c r="C260" s="224"/>
      <c r="D260" s="225" t="s">
        <v>136</v>
      </c>
      <c r="E260" s="226" t="s">
        <v>19</v>
      </c>
      <c r="F260" s="227" t="s">
        <v>445</v>
      </c>
      <c r="G260" s="224"/>
      <c r="H260" s="228">
        <v>5.2000000000000002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136</v>
      </c>
      <c r="AU260" s="234" t="s">
        <v>83</v>
      </c>
      <c r="AV260" s="13" t="s">
        <v>83</v>
      </c>
      <c r="AW260" s="13" t="s">
        <v>35</v>
      </c>
      <c r="AX260" s="13" t="s">
        <v>81</v>
      </c>
      <c r="AY260" s="234" t="s">
        <v>124</v>
      </c>
    </row>
    <row r="261" s="2" customFormat="1" ht="21.75" customHeight="1">
      <c r="A261" s="39"/>
      <c r="B261" s="40"/>
      <c r="C261" s="205" t="s">
        <v>446</v>
      </c>
      <c r="D261" s="205" t="s">
        <v>127</v>
      </c>
      <c r="E261" s="206" t="s">
        <v>447</v>
      </c>
      <c r="F261" s="207" t="s">
        <v>448</v>
      </c>
      <c r="G261" s="208" t="s">
        <v>130</v>
      </c>
      <c r="H261" s="209">
        <v>104</v>
      </c>
      <c r="I261" s="210"/>
      <c r="J261" s="211">
        <f>ROUND(I261*H261,2)</f>
        <v>0</v>
      </c>
      <c r="K261" s="207" t="s">
        <v>131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132</v>
      </c>
      <c r="AT261" s="216" t="s">
        <v>127</v>
      </c>
      <c r="AU261" s="216" t="s">
        <v>83</v>
      </c>
      <c r="AY261" s="18" t="s">
        <v>124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132</v>
      </c>
      <c r="BM261" s="216" t="s">
        <v>449</v>
      </c>
    </row>
    <row r="262" s="2" customFormat="1">
      <c r="A262" s="39"/>
      <c r="B262" s="40"/>
      <c r="C262" s="41"/>
      <c r="D262" s="218" t="s">
        <v>134</v>
      </c>
      <c r="E262" s="41"/>
      <c r="F262" s="219" t="s">
        <v>450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134</v>
      </c>
      <c r="AU262" s="18" t="s">
        <v>83</v>
      </c>
    </row>
    <row r="263" s="2" customFormat="1">
      <c r="A263" s="39"/>
      <c r="B263" s="40"/>
      <c r="C263" s="41"/>
      <c r="D263" s="225" t="s">
        <v>162</v>
      </c>
      <c r="E263" s="41"/>
      <c r="F263" s="245" t="s">
        <v>451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162</v>
      </c>
      <c r="AU263" s="18" t="s">
        <v>83</v>
      </c>
    </row>
    <row r="264" s="2" customFormat="1" ht="16.5" customHeight="1">
      <c r="A264" s="39"/>
      <c r="B264" s="40"/>
      <c r="C264" s="205" t="s">
        <v>452</v>
      </c>
      <c r="D264" s="205" t="s">
        <v>127</v>
      </c>
      <c r="E264" s="206" t="s">
        <v>453</v>
      </c>
      <c r="F264" s="207" t="s">
        <v>454</v>
      </c>
      <c r="G264" s="208" t="s">
        <v>130</v>
      </c>
      <c r="H264" s="209">
        <v>208</v>
      </c>
      <c r="I264" s="210"/>
      <c r="J264" s="211">
        <f>ROUND(I264*H264,2)</f>
        <v>0</v>
      </c>
      <c r="K264" s="207" t="s">
        <v>131</v>
      </c>
      <c r="L264" s="45"/>
      <c r="M264" s="212" t="s">
        <v>19</v>
      </c>
      <c r="N264" s="213" t="s">
        <v>44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132</v>
      </c>
      <c r="AT264" s="216" t="s">
        <v>127</v>
      </c>
      <c r="AU264" s="216" t="s">
        <v>83</v>
      </c>
      <c r="AY264" s="18" t="s">
        <v>124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81</v>
      </c>
      <c r="BK264" s="217">
        <f>ROUND(I264*H264,2)</f>
        <v>0</v>
      </c>
      <c r="BL264" s="18" t="s">
        <v>132</v>
      </c>
      <c r="BM264" s="216" t="s">
        <v>455</v>
      </c>
    </row>
    <row r="265" s="2" customFormat="1">
      <c r="A265" s="39"/>
      <c r="B265" s="40"/>
      <c r="C265" s="41"/>
      <c r="D265" s="218" t="s">
        <v>134</v>
      </c>
      <c r="E265" s="41"/>
      <c r="F265" s="219" t="s">
        <v>456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134</v>
      </c>
      <c r="AU265" s="18" t="s">
        <v>83</v>
      </c>
    </row>
    <row r="266" s="13" customFormat="1">
      <c r="A266" s="13"/>
      <c r="B266" s="223"/>
      <c r="C266" s="224"/>
      <c r="D266" s="225" t="s">
        <v>136</v>
      </c>
      <c r="E266" s="226" t="s">
        <v>19</v>
      </c>
      <c r="F266" s="227" t="s">
        <v>457</v>
      </c>
      <c r="G266" s="224"/>
      <c r="H266" s="228">
        <v>208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136</v>
      </c>
      <c r="AU266" s="234" t="s">
        <v>83</v>
      </c>
      <c r="AV266" s="13" t="s">
        <v>83</v>
      </c>
      <c r="AW266" s="13" t="s">
        <v>35</v>
      </c>
      <c r="AX266" s="13" t="s">
        <v>81</v>
      </c>
      <c r="AY266" s="234" t="s">
        <v>124</v>
      </c>
    </row>
    <row r="267" s="2" customFormat="1" ht="16.5" customHeight="1">
      <c r="A267" s="39"/>
      <c r="B267" s="40"/>
      <c r="C267" s="205" t="s">
        <v>458</v>
      </c>
      <c r="D267" s="205" t="s">
        <v>127</v>
      </c>
      <c r="E267" s="206" t="s">
        <v>459</v>
      </c>
      <c r="F267" s="207" t="s">
        <v>460</v>
      </c>
      <c r="G267" s="208" t="s">
        <v>168</v>
      </c>
      <c r="H267" s="209">
        <v>5.7199999999999998</v>
      </c>
      <c r="I267" s="210"/>
      <c r="J267" s="211">
        <f>ROUND(I267*H267,2)</f>
        <v>0</v>
      </c>
      <c r="K267" s="207" t="s">
        <v>19</v>
      </c>
      <c r="L267" s="45"/>
      <c r="M267" s="212" t="s">
        <v>19</v>
      </c>
      <c r="N267" s="213" t="s">
        <v>44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132</v>
      </c>
      <c r="AT267" s="216" t="s">
        <v>127</v>
      </c>
      <c r="AU267" s="216" t="s">
        <v>83</v>
      </c>
      <c r="AY267" s="18" t="s">
        <v>124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81</v>
      </c>
      <c r="BK267" s="217">
        <f>ROUND(I267*H267,2)</f>
        <v>0</v>
      </c>
      <c r="BL267" s="18" t="s">
        <v>132</v>
      </c>
      <c r="BM267" s="216" t="s">
        <v>461</v>
      </c>
    </row>
    <row r="268" s="2" customFormat="1">
      <c r="A268" s="39"/>
      <c r="B268" s="40"/>
      <c r="C268" s="41"/>
      <c r="D268" s="225" t="s">
        <v>162</v>
      </c>
      <c r="E268" s="41"/>
      <c r="F268" s="245" t="s">
        <v>462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162</v>
      </c>
      <c r="AU268" s="18" t="s">
        <v>83</v>
      </c>
    </row>
    <row r="269" s="13" customFormat="1">
      <c r="A269" s="13"/>
      <c r="B269" s="223"/>
      <c r="C269" s="224"/>
      <c r="D269" s="225" t="s">
        <v>136</v>
      </c>
      <c r="E269" s="226" t="s">
        <v>19</v>
      </c>
      <c r="F269" s="227" t="s">
        <v>463</v>
      </c>
      <c r="G269" s="224"/>
      <c r="H269" s="228">
        <v>2.6000000000000001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136</v>
      </c>
      <c r="AU269" s="234" t="s">
        <v>83</v>
      </c>
      <c r="AV269" s="13" t="s">
        <v>83</v>
      </c>
      <c r="AW269" s="13" t="s">
        <v>35</v>
      </c>
      <c r="AX269" s="13" t="s">
        <v>73</v>
      </c>
      <c r="AY269" s="234" t="s">
        <v>124</v>
      </c>
    </row>
    <row r="270" s="13" customFormat="1">
      <c r="A270" s="13"/>
      <c r="B270" s="223"/>
      <c r="C270" s="224"/>
      <c r="D270" s="225" t="s">
        <v>136</v>
      </c>
      <c r="E270" s="226" t="s">
        <v>19</v>
      </c>
      <c r="F270" s="227" t="s">
        <v>464</v>
      </c>
      <c r="G270" s="224"/>
      <c r="H270" s="228">
        <v>3.1200000000000001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136</v>
      </c>
      <c r="AU270" s="234" t="s">
        <v>83</v>
      </c>
      <c r="AV270" s="13" t="s">
        <v>83</v>
      </c>
      <c r="AW270" s="13" t="s">
        <v>35</v>
      </c>
      <c r="AX270" s="13" t="s">
        <v>73</v>
      </c>
      <c r="AY270" s="234" t="s">
        <v>124</v>
      </c>
    </row>
    <row r="271" s="14" customFormat="1">
      <c r="A271" s="14"/>
      <c r="B271" s="246"/>
      <c r="C271" s="247"/>
      <c r="D271" s="225" t="s">
        <v>136</v>
      </c>
      <c r="E271" s="248" t="s">
        <v>19</v>
      </c>
      <c r="F271" s="249" t="s">
        <v>261</v>
      </c>
      <c r="G271" s="247"/>
      <c r="H271" s="250">
        <v>5.7200000000000006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136</v>
      </c>
      <c r="AU271" s="256" t="s">
        <v>83</v>
      </c>
      <c r="AV271" s="14" t="s">
        <v>132</v>
      </c>
      <c r="AW271" s="14" t="s">
        <v>35</v>
      </c>
      <c r="AX271" s="14" t="s">
        <v>81</v>
      </c>
      <c r="AY271" s="256" t="s">
        <v>124</v>
      </c>
    </row>
    <row r="272" s="2" customFormat="1" ht="16.5" customHeight="1">
      <c r="A272" s="39"/>
      <c r="B272" s="40"/>
      <c r="C272" s="205" t="s">
        <v>465</v>
      </c>
      <c r="D272" s="205" t="s">
        <v>127</v>
      </c>
      <c r="E272" s="206" t="s">
        <v>466</v>
      </c>
      <c r="F272" s="207" t="s">
        <v>373</v>
      </c>
      <c r="G272" s="208" t="s">
        <v>225</v>
      </c>
      <c r="H272" s="209">
        <v>93.599999999999994</v>
      </c>
      <c r="I272" s="210"/>
      <c r="J272" s="211">
        <f>ROUND(I272*H272,2)</f>
        <v>0</v>
      </c>
      <c r="K272" s="207" t="s">
        <v>131</v>
      </c>
      <c r="L272" s="45"/>
      <c r="M272" s="212" t="s">
        <v>19</v>
      </c>
      <c r="N272" s="213" t="s">
        <v>44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132</v>
      </c>
      <c r="AT272" s="216" t="s">
        <v>127</v>
      </c>
      <c r="AU272" s="216" t="s">
        <v>83</v>
      </c>
      <c r="AY272" s="18" t="s">
        <v>124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81</v>
      </c>
      <c r="BK272" s="217">
        <f>ROUND(I272*H272,2)</f>
        <v>0</v>
      </c>
      <c r="BL272" s="18" t="s">
        <v>132</v>
      </c>
      <c r="BM272" s="216" t="s">
        <v>467</v>
      </c>
    </row>
    <row r="273" s="2" customFormat="1">
      <c r="A273" s="39"/>
      <c r="B273" s="40"/>
      <c r="C273" s="41"/>
      <c r="D273" s="218" t="s">
        <v>134</v>
      </c>
      <c r="E273" s="41"/>
      <c r="F273" s="219" t="s">
        <v>468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83</v>
      </c>
    </row>
    <row r="274" s="2" customFormat="1">
      <c r="A274" s="39"/>
      <c r="B274" s="40"/>
      <c r="C274" s="41"/>
      <c r="D274" s="225" t="s">
        <v>162</v>
      </c>
      <c r="E274" s="41"/>
      <c r="F274" s="245" t="s">
        <v>376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162</v>
      </c>
      <c r="AU274" s="18" t="s">
        <v>83</v>
      </c>
    </row>
    <row r="275" s="13" customFormat="1">
      <c r="A275" s="13"/>
      <c r="B275" s="223"/>
      <c r="C275" s="224"/>
      <c r="D275" s="225" t="s">
        <v>136</v>
      </c>
      <c r="E275" s="226" t="s">
        <v>19</v>
      </c>
      <c r="F275" s="227" t="s">
        <v>402</v>
      </c>
      <c r="G275" s="224"/>
      <c r="H275" s="228">
        <v>31.199999999999999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136</v>
      </c>
      <c r="AU275" s="234" t="s">
        <v>83</v>
      </c>
      <c r="AV275" s="13" t="s">
        <v>83</v>
      </c>
      <c r="AW275" s="13" t="s">
        <v>35</v>
      </c>
      <c r="AX275" s="13" t="s">
        <v>73</v>
      </c>
      <c r="AY275" s="234" t="s">
        <v>124</v>
      </c>
    </row>
    <row r="276" s="13" customFormat="1">
      <c r="A276" s="13"/>
      <c r="B276" s="223"/>
      <c r="C276" s="224"/>
      <c r="D276" s="225" t="s">
        <v>136</v>
      </c>
      <c r="E276" s="226" t="s">
        <v>19</v>
      </c>
      <c r="F276" s="227" t="s">
        <v>403</v>
      </c>
      <c r="G276" s="224"/>
      <c r="H276" s="228">
        <v>62.399999999999999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136</v>
      </c>
      <c r="AU276" s="234" t="s">
        <v>83</v>
      </c>
      <c r="AV276" s="13" t="s">
        <v>83</v>
      </c>
      <c r="AW276" s="13" t="s">
        <v>35</v>
      </c>
      <c r="AX276" s="13" t="s">
        <v>73</v>
      </c>
      <c r="AY276" s="234" t="s">
        <v>124</v>
      </c>
    </row>
    <row r="277" s="14" customFormat="1">
      <c r="A277" s="14"/>
      <c r="B277" s="246"/>
      <c r="C277" s="247"/>
      <c r="D277" s="225" t="s">
        <v>136</v>
      </c>
      <c r="E277" s="248" t="s">
        <v>19</v>
      </c>
      <c r="F277" s="249" t="s">
        <v>261</v>
      </c>
      <c r="G277" s="247"/>
      <c r="H277" s="250">
        <v>93.599999999999994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136</v>
      </c>
      <c r="AU277" s="256" t="s">
        <v>83</v>
      </c>
      <c r="AV277" s="14" t="s">
        <v>132</v>
      </c>
      <c r="AW277" s="14" t="s">
        <v>35</v>
      </c>
      <c r="AX277" s="14" t="s">
        <v>81</v>
      </c>
      <c r="AY277" s="256" t="s">
        <v>124</v>
      </c>
    </row>
    <row r="278" s="2" customFormat="1" ht="16.5" customHeight="1">
      <c r="A278" s="39"/>
      <c r="B278" s="40"/>
      <c r="C278" s="205" t="s">
        <v>469</v>
      </c>
      <c r="D278" s="205" t="s">
        <v>127</v>
      </c>
      <c r="E278" s="206" t="s">
        <v>470</v>
      </c>
      <c r="F278" s="207" t="s">
        <v>381</v>
      </c>
      <c r="G278" s="208" t="s">
        <v>225</v>
      </c>
      <c r="H278" s="209">
        <v>93.599999999999994</v>
      </c>
      <c r="I278" s="210"/>
      <c r="J278" s="211">
        <f>ROUND(I278*H278,2)</f>
        <v>0</v>
      </c>
      <c r="K278" s="207" t="s">
        <v>131</v>
      </c>
      <c r="L278" s="45"/>
      <c r="M278" s="212" t="s">
        <v>19</v>
      </c>
      <c r="N278" s="213" t="s">
        <v>44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132</v>
      </c>
      <c r="AT278" s="216" t="s">
        <v>127</v>
      </c>
      <c r="AU278" s="216" t="s">
        <v>83</v>
      </c>
      <c r="AY278" s="18" t="s">
        <v>124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81</v>
      </c>
      <c r="BK278" s="217">
        <f>ROUND(I278*H278,2)</f>
        <v>0</v>
      </c>
      <c r="BL278" s="18" t="s">
        <v>132</v>
      </c>
      <c r="BM278" s="216" t="s">
        <v>471</v>
      </c>
    </row>
    <row r="279" s="2" customFormat="1">
      <c r="A279" s="39"/>
      <c r="B279" s="40"/>
      <c r="C279" s="41"/>
      <c r="D279" s="218" t="s">
        <v>134</v>
      </c>
      <c r="E279" s="41"/>
      <c r="F279" s="219" t="s">
        <v>472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134</v>
      </c>
      <c r="AU279" s="18" t="s">
        <v>83</v>
      </c>
    </row>
    <row r="280" s="2" customFormat="1" ht="16.5" customHeight="1">
      <c r="A280" s="39"/>
      <c r="B280" s="40"/>
      <c r="C280" s="205" t="s">
        <v>473</v>
      </c>
      <c r="D280" s="205" t="s">
        <v>127</v>
      </c>
      <c r="E280" s="206" t="s">
        <v>474</v>
      </c>
      <c r="F280" s="207" t="s">
        <v>247</v>
      </c>
      <c r="G280" s="208" t="s">
        <v>225</v>
      </c>
      <c r="H280" s="209">
        <v>468</v>
      </c>
      <c r="I280" s="210"/>
      <c r="J280" s="211">
        <f>ROUND(I280*H280,2)</f>
        <v>0</v>
      </c>
      <c r="K280" s="207" t="s">
        <v>131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132</v>
      </c>
      <c r="AT280" s="216" t="s">
        <v>127</v>
      </c>
      <c r="AU280" s="216" t="s">
        <v>83</v>
      </c>
      <c r="AY280" s="18" t="s">
        <v>124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132</v>
      </c>
      <c r="BM280" s="216" t="s">
        <v>475</v>
      </c>
    </row>
    <row r="281" s="2" customFormat="1">
      <c r="A281" s="39"/>
      <c r="B281" s="40"/>
      <c r="C281" s="41"/>
      <c r="D281" s="218" t="s">
        <v>134</v>
      </c>
      <c r="E281" s="41"/>
      <c r="F281" s="219" t="s">
        <v>476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83</v>
      </c>
    </row>
    <row r="282" s="2" customFormat="1">
      <c r="A282" s="39"/>
      <c r="B282" s="40"/>
      <c r="C282" s="41"/>
      <c r="D282" s="225" t="s">
        <v>162</v>
      </c>
      <c r="E282" s="41"/>
      <c r="F282" s="245" t="s">
        <v>388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162</v>
      </c>
      <c r="AU282" s="18" t="s">
        <v>83</v>
      </c>
    </row>
    <row r="283" s="13" customFormat="1">
      <c r="A283" s="13"/>
      <c r="B283" s="223"/>
      <c r="C283" s="224"/>
      <c r="D283" s="225" t="s">
        <v>136</v>
      </c>
      <c r="E283" s="226" t="s">
        <v>19</v>
      </c>
      <c r="F283" s="227" t="s">
        <v>412</v>
      </c>
      <c r="G283" s="224"/>
      <c r="H283" s="228">
        <v>468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136</v>
      </c>
      <c r="AU283" s="234" t="s">
        <v>83</v>
      </c>
      <c r="AV283" s="13" t="s">
        <v>83</v>
      </c>
      <c r="AW283" s="13" t="s">
        <v>35</v>
      </c>
      <c r="AX283" s="13" t="s">
        <v>81</v>
      </c>
      <c r="AY283" s="234" t="s">
        <v>124</v>
      </c>
    </row>
    <row r="284" s="12" customFormat="1" ht="22.8" customHeight="1">
      <c r="A284" s="12"/>
      <c r="B284" s="189"/>
      <c r="C284" s="190"/>
      <c r="D284" s="191" t="s">
        <v>72</v>
      </c>
      <c r="E284" s="203" t="s">
        <v>477</v>
      </c>
      <c r="F284" s="203" t="s">
        <v>478</v>
      </c>
      <c r="G284" s="190"/>
      <c r="H284" s="190"/>
      <c r="I284" s="193"/>
      <c r="J284" s="204">
        <f>BK284</f>
        <v>0</v>
      </c>
      <c r="K284" s="190"/>
      <c r="L284" s="195"/>
      <c r="M284" s="196"/>
      <c r="N284" s="197"/>
      <c r="O284" s="197"/>
      <c r="P284" s="198">
        <f>SUM(P285:P286)</f>
        <v>0</v>
      </c>
      <c r="Q284" s="197"/>
      <c r="R284" s="198">
        <f>SUM(R285:R286)</f>
        <v>0</v>
      </c>
      <c r="S284" s="197"/>
      <c r="T284" s="199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0" t="s">
        <v>81</v>
      </c>
      <c r="AT284" s="201" t="s">
        <v>72</v>
      </c>
      <c r="AU284" s="201" t="s">
        <v>81</v>
      </c>
      <c r="AY284" s="200" t="s">
        <v>124</v>
      </c>
      <c r="BK284" s="202">
        <f>SUM(BK285:BK286)</f>
        <v>0</v>
      </c>
    </row>
    <row r="285" s="2" customFormat="1" ht="16.5" customHeight="1">
      <c r="A285" s="39"/>
      <c r="B285" s="40"/>
      <c r="C285" s="205" t="s">
        <v>479</v>
      </c>
      <c r="D285" s="205" t="s">
        <v>127</v>
      </c>
      <c r="E285" s="206" t="s">
        <v>480</v>
      </c>
      <c r="F285" s="207" t="s">
        <v>481</v>
      </c>
      <c r="G285" s="208" t="s">
        <v>168</v>
      </c>
      <c r="H285" s="209">
        <v>20.620000000000001</v>
      </c>
      <c r="I285" s="210"/>
      <c r="J285" s="211">
        <f>ROUND(I285*H285,2)</f>
        <v>0</v>
      </c>
      <c r="K285" s="207" t="s">
        <v>131</v>
      </c>
      <c r="L285" s="45"/>
      <c r="M285" s="212" t="s">
        <v>19</v>
      </c>
      <c r="N285" s="213" t="s">
        <v>44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132</v>
      </c>
      <c r="AT285" s="216" t="s">
        <v>127</v>
      </c>
      <c r="AU285" s="216" t="s">
        <v>83</v>
      </c>
      <c r="AY285" s="18" t="s">
        <v>124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81</v>
      </c>
      <c r="BK285" s="217">
        <f>ROUND(I285*H285,2)</f>
        <v>0</v>
      </c>
      <c r="BL285" s="18" t="s">
        <v>132</v>
      </c>
      <c r="BM285" s="216" t="s">
        <v>482</v>
      </c>
    </row>
    <row r="286" s="2" customFormat="1">
      <c r="A286" s="39"/>
      <c r="B286" s="40"/>
      <c r="C286" s="41"/>
      <c r="D286" s="218" t="s">
        <v>134</v>
      </c>
      <c r="E286" s="41"/>
      <c r="F286" s="219" t="s">
        <v>483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83</v>
      </c>
    </row>
    <row r="287" s="12" customFormat="1" ht="25.92" customHeight="1">
      <c r="A287" s="12"/>
      <c r="B287" s="189"/>
      <c r="C287" s="190"/>
      <c r="D287" s="191" t="s">
        <v>72</v>
      </c>
      <c r="E287" s="192" t="s">
        <v>484</v>
      </c>
      <c r="F287" s="192" t="s">
        <v>485</v>
      </c>
      <c r="G287" s="190"/>
      <c r="H287" s="190"/>
      <c r="I287" s="193"/>
      <c r="J287" s="194">
        <f>BK287</f>
        <v>0</v>
      </c>
      <c r="K287" s="190"/>
      <c r="L287" s="195"/>
      <c r="M287" s="196"/>
      <c r="N287" s="197"/>
      <c r="O287" s="197"/>
      <c r="P287" s="198">
        <f>P288</f>
        <v>0</v>
      </c>
      <c r="Q287" s="197"/>
      <c r="R287" s="198">
        <f>R288</f>
        <v>0</v>
      </c>
      <c r="S287" s="197"/>
      <c r="T287" s="199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0" t="s">
        <v>153</v>
      </c>
      <c r="AT287" s="201" t="s">
        <v>72</v>
      </c>
      <c r="AU287" s="201" t="s">
        <v>73</v>
      </c>
      <c r="AY287" s="200" t="s">
        <v>124</v>
      </c>
      <c r="BK287" s="202">
        <f>BK288</f>
        <v>0</v>
      </c>
    </row>
    <row r="288" s="12" customFormat="1" ht="22.8" customHeight="1">
      <c r="A288" s="12"/>
      <c r="B288" s="189"/>
      <c r="C288" s="190"/>
      <c r="D288" s="191" t="s">
        <v>72</v>
      </c>
      <c r="E288" s="203" t="s">
        <v>486</v>
      </c>
      <c r="F288" s="203" t="s">
        <v>487</v>
      </c>
      <c r="G288" s="190"/>
      <c r="H288" s="190"/>
      <c r="I288" s="193"/>
      <c r="J288" s="204">
        <f>BK288</f>
        <v>0</v>
      </c>
      <c r="K288" s="190"/>
      <c r="L288" s="195"/>
      <c r="M288" s="196"/>
      <c r="N288" s="197"/>
      <c r="O288" s="197"/>
      <c r="P288" s="198">
        <f>SUM(P289:P294)</f>
        <v>0</v>
      </c>
      <c r="Q288" s="197"/>
      <c r="R288" s="198">
        <f>SUM(R289:R294)</f>
        <v>0</v>
      </c>
      <c r="S288" s="197"/>
      <c r="T288" s="199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0" t="s">
        <v>153</v>
      </c>
      <c r="AT288" s="201" t="s">
        <v>72</v>
      </c>
      <c r="AU288" s="201" t="s">
        <v>81</v>
      </c>
      <c r="AY288" s="200" t="s">
        <v>124</v>
      </c>
      <c r="BK288" s="202">
        <f>SUM(BK289:BK294)</f>
        <v>0</v>
      </c>
    </row>
    <row r="289" s="2" customFormat="1" ht="16.5" customHeight="1">
      <c r="A289" s="39"/>
      <c r="B289" s="40"/>
      <c r="C289" s="205" t="s">
        <v>488</v>
      </c>
      <c r="D289" s="205" t="s">
        <v>127</v>
      </c>
      <c r="E289" s="206" t="s">
        <v>489</v>
      </c>
      <c r="F289" s="207" t="s">
        <v>490</v>
      </c>
      <c r="G289" s="208" t="s">
        <v>491</v>
      </c>
      <c r="H289" s="209">
        <v>1</v>
      </c>
      <c r="I289" s="210"/>
      <c r="J289" s="211">
        <f>ROUND(I289*H289,2)</f>
        <v>0</v>
      </c>
      <c r="K289" s="207" t="s">
        <v>19</v>
      </c>
      <c r="L289" s="45"/>
      <c r="M289" s="212" t="s">
        <v>19</v>
      </c>
      <c r="N289" s="213" t="s">
        <v>44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492</v>
      </c>
      <c r="AT289" s="216" t="s">
        <v>127</v>
      </c>
      <c r="AU289" s="216" t="s">
        <v>83</v>
      </c>
      <c r="AY289" s="18" t="s">
        <v>124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81</v>
      </c>
      <c r="BK289" s="217">
        <f>ROUND(I289*H289,2)</f>
        <v>0</v>
      </c>
      <c r="BL289" s="18" t="s">
        <v>492</v>
      </c>
      <c r="BM289" s="216" t="s">
        <v>493</v>
      </c>
    </row>
    <row r="290" s="2" customFormat="1">
      <c r="A290" s="39"/>
      <c r="B290" s="40"/>
      <c r="C290" s="41"/>
      <c r="D290" s="225" t="s">
        <v>162</v>
      </c>
      <c r="E290" s="41"/>
      <c r="F290" s="245" t="s">
        <v>494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162</v>
      </c>
      <c r="AU290" s="18" t="s">
        <v>83</v>
      </c>
    </row>
    <row r="291" s="2" customFormat="1" ht="16.5" customHeight="1">
      <c r="A291" s="39"/>
      <c r="B291" s="40"/>
      <c r="C291" s="205" t="s">
        <v>495</v>
      </c>
      <c r="D291" s="205" t="s">
        <v>127</v>
      </c>
      <c r="E291" s="206" t="s">
        <v>496</v>
      </c>
      <c r="F291" s="207" t="s">
        <v>497</v>
      </c>
      <c r="G291" s="208" t="s">
        <v>491</v>
      </c>
      <c r="H291" s="209">
        <v>1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44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492</v>
      </c>
      <c r="AT291" s="216" t="s">
        <v>127</v>
      </c>
      <c r="AU291" s="216" t="s">
        <v>83</v>
      </c>
      <c r="AY291" s="18" t="s">
        <v>124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81</v>
      </c>
      <c r="BK291" s="217">
        <f>ROUND(I291*H291,2)</f>
        <v>0</v>
      </c>
      <c r="BL291" s="18" t="s">
        <v>492</v>
      </c>
      <c r="BM291" s="216" t="s">
        <v>498</v>
      </c>
    </row>
    <row r="292" s="2" customFormat="1" ht="16.5" customHeight="1">
      <c r="A292" s="39"/>
      <c r="B292" s="40"/>
      <c r="C292" s="205" t="s">
        <v>499</v>
      </c>
      <c r="D292" s="205" t="s">
        <v>127</v>
      </c>
      <c r="E292" s="206" t="s">
        <v>500</v>
      </c>
      <c r="F292" s="207" t="s">
        <v>501</v>
      </c>
      <c r="G292" s="208" t="s">
        <v>491</v>
      </c>
      <c r="H292" s="209">
        <v>1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492</v>
      </c>
      <c r="AT292" s="216" t="s">
        <v>127</v>
      </c>
      <c r="AU292" s="216" t="s">
        <v>83</v>
      </c>
      <c r="AY292" s="18" t="s">
        <v>124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492</v>
      </c>
      <c r="BM292" s="216" t="s">
        <v>502</v>
      </c>
    </row>
    <row r="293" s="2" customFormat="1" ht="16.5" customHeight="1">
      <c r="A293" s="39"/>
      <c r="B293" s="40"/>
      <c r="C293" s="205" t="s">
        <v>503</v>
      </c>
      <c r="D293" s="205" t="s">
        <v>127</v>
      </c>
      <c r="E293" s="206" t="s">
        <v>504</v>
      </c>
      <c r="F293" s="207" t="s">
        <v>505</v>
      </c>
      <c r="G293" s="208" t="s">
        <v>491</v>
      </c>
      <c r="H293" s="209">
        <v>1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492</v>
      </c>
      <c r="AT293" s="216" t="s">
        <v>127</v>
      </c>
      <c r="AU293" s="216" t="s">
        <v>83</v>
      </c>
      <c r="AY293" s="18" t="s">
        <v>124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492</v>
      </c>
      <c r="BM293" s="216" t="s">
        <v>506</v>
      </c>
    </row>
    <row r="294" s="2" customFormat="1">
      <c r="A294" s="39"/>
      <c r="B294" s="40"/>
      <c r="C294" s="41"/>
      <c r="D294" s="225" t="s">
        <v>162</v>
      </c>
      <c r="E294" s="41"/>
      <c r="F294" s="245" t="s">
        <v>507</v>
      </c>
      <c r="G294" s="41"/>
      <c r="H294" s="41"/>
      <c r="I294" s="220"/>
      <c r="J294" s="41"/>
      <c r="K294" s="41"/>
      <c r="L294" s="45"/>
      <c r="M294" s="257"/>
      <c r="N294" s="258"/>
      <c r="O294" s="259"/>
      <c r="P294" s="259"/>
      <c r="Q294" s="259"/>
      <c r="R294" s="259"/>
      <c r="S294" s="259"/>
      <c r="T294" s="260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162</v>
      </c>
      <c r="AU294" s="18" t="s">
        <v>83</v>
      </c>
    </row>
    <row r="295" s="2" customFormat="1" ht="6.96" customHeight="1">
      <c r="A295" s="39"/>
      <c r="B295" s="60"/>
      <c r="C295" s="61"/>
      <c r="D295" s="61"/>
      <c r="E295" s="61"/>
      <c r="F295" s="61"/>
      <c r="G295" s="61"/>
      <c r="H295" s="61"/>
      <c r="I295" s="61"/>
      <c r="J295" s="61"/>
      <c r="K295" s="61"/>
      <c r="L295" s="45"/>
      <c r="M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</row>
  </sheetData>
  <sheetProtection sheet="1" autoFilter="0" formatColumns="0" formatRows="0" objects="1" scenarios="1" spinCount="100000" saltValue="a42k4Vt9kZ3AtWsTAU5Q06H81pbKTt4hUtEUaqhCnb0JQh6UDHI8Bx2ZRTV6FJfavT03Fa+wMgtSi4CvrAzIog==" hashValue="M604fvdj+s9g1cj/ZYImbhQZxQ8fSvmcHcjNtfqzn4jPN14NWgdvzuodztTtX5hh1LcwHyCr6/mhvj6URteDng==" algorithmName="SHA-512" password="CC35"/>
  <autoFilter ref="C87:K29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83101115"/>
    <hyperlink ref="F95" r:id="rId2" display="https://podminky.urs.cz/item/CS_URS_2024_01/184102114"/>
    <hyperlink ref="F105" r:id="rId3" display="https://podminky.urs.cz/item/CS_URS_2024_01/185802114"/>
    <hyperlink ref="F111" r:id="rId4" display="https://podminky.urs.cz/item/CS_URS_2024_01/184215412"/>
    <hyperlink ref="F113" r:id="rId5" display="https://podminky.urs.cz/item/CS_URS_2024_01/184501141"/>
    <hyperlink ref="F119" r:id="rId6" display="https://podminky.urs.cz/item/CS_URS_2024_01/184215133"/>
    <hyperlink ref="F125" r:id="rId7" display="https://podminky.urs.cz/item/CS_URS_2024_01/184911111"/>
    <hyperlink ref="F128" r:id="rId8" display="https://podminky.urs.cz/item/CS_URS_2024_01/184911421"/>
    <hyperlink ref="F134" r:id="rId9" display="https://podminky.urs.cz/item/CS_URS_2024_01/184801121"/>
    <hyperlink ref="F137" r:id="rId10" display="https://podminky.urs.cz/item/CS_URS_2024_01/185804312"/>
    <hyperlink ref="F141" r:id="rId11" display="https://podminky.urs.cz/item/CS_URS_2024_01/185851121"/>
    <hyperlink ref="F143" r:id="rId12" display="https://podminky.urs.cz/item/CS_URS_2024_01/185851129"/>
    <hyperlink ref="F148" r:id="rId13" display="https://podminky.urs.cz/item/CS_URS_2024_01/183111114"/>
    <hyperlink ref="F153" r:id="rId14" display="https://podminky.urs.cz/item/CS_URS_2024_01/184102211"/>
    <hyperlink ref="F170" r:id="rId15" display="https://podminky.urs.cz/item/CS_URS_2024_01/R-05.185804311"/>
    <hyperlink ref="F174" r:id="rId16" display="https://podminky.urs.cz/item/CS_URS_2024_01/R-05.185851121"/>
    <hyperlink ref="F176" r:id="rId17" display="https://podminky.urs.cz/item/CS_URS_2024_01/R01-185851129"/>
    <hyperlink ref="F183" r:id="rId18" display="https://podminky.urs.cz/item/CS_URS_2024_01/184801131"/>
    <hyperlink ref="F187" r:id="rId19" display="https://podminky.urs.cz/item/CS_URS_2024_01/184851413.001"/>
    <hyperlink ref="F195" r:id="rId20" display="https://podminky.urs.cz/item/CS_URS_2024_01/184851423.001"/>
    <hyperlink ref="F208" r:id="rId21" display="https://podminky.urs.cz/item/CS_URS_2024_01/R-07.008"/>
    <hyperlink ref="F214" r:id="rId22" display="https://podminky.urs.cz/item/CS_URS_2024_01/R-07.009"/>
    <hyperlink ref="F216" r:id="rId23" display="https://podminky.urs.cz/item/CS_URS_2024_01/R-07.010"/>
    <hyperlink ref="F228" r:id="rId24" display="https://podminky.urs.cz/item/CS_URS_2024_01/R-08.008"/>
    <hyperlink ref="F234" r:id="rId25" display="https://podminky.urs.cz/item/CS_URS_2024_01/R-08.009"/>
    <hyperlink ref="F236" r:id="rId26" display="https://podminky.urs.cz/item/CS_URS_2024_01/R-08.010"/>
    <hyperlink ref="F241" r:id="rId27" display="https://podminky.urs.cz/item/CS_URS_2024_01/184215173.001"/>
    <hyperlink ref="F244" r:id="rId28" display="https://podminky.urs.cz/item/CS_URS_2024_01/184501181.001"/>
    <hyperlink ref="F248" r:id="rId29" display="https://podminky.urs.cz/item/CS_URS_2024_01/R-09.001"/>
    <hyperlink ref="F258" r:id="rId30" display="https://podminky.urs.cz/item/CS_URS_2024_01/R-09.004"/>
    <hyperlink ref="F262" r:id="rId31" display="https://podminky.urs.cz/item/CS_URS_2024_01/R-09.005"/>
    <hyperlink ref="F265" r:id="rId32" display="https://podminky.urs.cz/item/CS_URS_2024_01/R-09.006"/>
    <hyperlink ref="F273" r:id="rId33" display="https://podminky.urs.cz/item/CS_URS_2024_01/R-09.008"/>
    <hyperlink ref="F279" r:id="rId34" display="https://podminky.urs.cz/item/CS_URS_2024_01/R-09.009"/>
    <hyperlink ref="F281" r:id="rId35" display="https://podminky.urs.cz/item/CS_URS_2024_01/R-09.010"/>
    <hyperlink ref="F286" r:id="rId36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PD – Výsadby BK16d, BK17a, BK17b a BC10 v k.ú. Veselí-Předměstí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ROUND((SUM(BE89:BE350)),  2)</f>
        <v>0</v>
      </c>
      <c r="G33" s="39"/>
      <c r="H33" s="39"/>
      <c r="I33" s="149">
        <v>0.20999999999999999</v>
      </c>
      <c r="J33" s="148">
        <f>ROUND(((SUM(BE89:BE350))*I33),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ROUND((SUM(BF89:BF350)),  2)</f>
        <v>0</v>
      </c>
      <c r="G34" s="39"/>
      <c r="H34" s="39"/>
      <c r="I34" s="149">
        <v>0.12</v>
      </c>
      <c r="J34" s="148">
        <f>ROUND(((SUM(BF89:BF350))*I34),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ROUND((SUM(BG89:BG350)),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ROUND((SUM(BH89:BH350)),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ROUND((SUM(BI89:BI350)),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PD – Výsadby BK16d, BK17a, BK17b a BC10 v k.ú. Veselí-Předměstí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BC10 - Biocentrum BC10 (oblast C)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Veselí nad Moravou</v>
      </c>
      <c r="G52" s="41"/>
      <c r="H52" s="41"/>
      <c r="I52" s="33" t="s">
        <v>23</v>
      </c>
      <c r="J52" s="73" t="str">
        <f>IF(J12="","",J12)</f>
        <v>25. 11. 2023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KPÚ pro JMK, pobočka Hodonín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J152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509</v>
      </c>
      <c r="E63" s="175"/>
      <c r="F63" s="175"/>
      <c r="G63" s="175"/>
      <c r="H63" s="175"/>
      <c r="I63" s="175"/>
      <c r="J63" s="176">
        <f>J194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J215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104</v>
      </c>
      <c r="E65" s="175"/>
      <c r="F65" s="175"/>
      <c r="G65" s="175"/>
      <c r="H65" s="175"/>
      <c r="I65" s="175"/>
      <c r="J65" s="176">
        <f>J258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J287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106</v>
      </c>
      <c r="E67" s="175"/>
      <c r="F67" s="175"/>
      <c r="G67" s="175"/>
      <c r="H67" s="175"/>
      <c r="I67" s="175"/>
      <c r="J67" s="176">
        <f>J341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107</v>
      </c>
      <c r="E68" s="169"/>
      <c r="F68" s="169"/>
      <c r="G68" s="169"/>
      <c r="H68" s="169"/>
      <c r="I68" s="169"/>
      <c r="J68" s="170">
        <f>J344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108</v>
      </c>
      <c r="E69" s="175"/>
      <c r="F69" s="175"/>
      <c r="G69" s="175"/>
      <c r="H69" s="175"/>
      <c r="I69" s="175"/>
      <c r="J69" s="176">
        <f>J345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PD – Výsadby BK16d, BK17a, BK17b a BC10 v k.ú. Veselí-Předměstí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94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BC10 - Biocentrum BC10 (oblast C)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Veselí nad Moravou</v>
      </c>
      <c r="G83" s="41"/>
      <c r="H83" s="41"/>
      <c r="I83" s="33" t="s">
        <v>23</v>
      </c>
      <c r="J83" s="73" t="str">
        <f>IF(J12="","",J12)</f>
        <v>25. 11. 2023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KPÚ pro JMK, pobočka Hodonín</v>
      </c>
      <c r="G85" s="41"/>
      <c r="H85" s="41"/>
      <c r="I85" s="33" t="s">
        <v>33</v>
      </c>
      <c r="J85" s="37" t="str">
        <f>E21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36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110</v>
      </c>
      <c r="D88" s="181" t="s">
        <v>58</v>
      </c>
      <c r="E88" s="181" t="s">
        <v>54</v>
      </c>
      <c r="F88" s="181" t="s">
        <v>55</v>
      </c>
      <c r="G88" s="181" t="s">
        <v>111</v>
      </c>
      <c r="H88" s="181" t="s">
        <v>112</v>
      </c>
      <c r="I88" s="181" t="s">
        <v>113</v>
      </c>
      <c r="J88" s="181" t="s">
        <v>98</v>
      </c>
      <c r="K88" s="182" t="s">
        <v>114</v>
      </c>
      <c r="L88" s="183"/>
      <c r="M88" s="93" t="s">
        <v>19</v>
      </c>
      <c r="N88" s="94" t="s">
        <v>43</v>
      </c>
      <c r="O88" s="94" t="s">
        <v>115</v>
      </c>
      <c r="P88" s="94" t="s">
        <v>116</v>
      </c>
      <c r="Q88" s="94" t="s">
        <v>117</v>
      </c>
      <c r="R88" s="94" t="s">
        <v>118</v>
      </c>
      <c r="S88" s="94" t="s">
        <v>119</v>
      </c>
      <c r="T88" s="95" t="s">
        <v>120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121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P90+P344</f>
        <v>0</v>
      </c>
      <c r="Q89" s="97"/>
      <c r="R89" s="186">
        <f>R90+R344</f>
        <v>17.760176699999999</v>
      </c>
      <c r="S89" s="97"/>
      <c r="T89" s="187">
        <f>T90+T344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72</v>
      </c>
      <c r="AU89" s="18" t="s">
        <v>99</v>
      </c>
      <c r="BK89" s="188">
        <f>BK90+BK344</f>
        <v>0</v>
      </c>
    </row>
    <row r="90" s="12" customFormat="1" ht="25.92" customHeight="1">
      <c r="A90" s="12"/>
      <c r="B90" s="189"/>
      <c r="C90" s="190"/>
      <c r="D90" s="191" t="s">
        <v>72</v>
      </c>
      <c r="E90" s="192" t="s">
        <v>122</v>
      </c>
      <c r="F90" s="192" t="s">
        <v>123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P91+P152+P194+P215+P258+P287+P341</f>
        <v>0</v>
      </c>
      <c r="Q90" s="197"/>
      <c r="R90" s="198">
        <f>R91+R152+R194+R215+R258+R287+R341</f>
        <v>17.760176699999999</v>
      </c>
      <c r="S90" s="197"/>
      <c r="T90" s="199">
        <f>T91+T152+T194+T215+T258+T287+T341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73</v>
      </c>
      <c r="AY90" s="200" t="s">
        <v>124</v>
      </c>
      <c r="BK90" s="202">
        <f>BK91+BK152+BK194+BK215+BK258+BK287+BK341</f>
        <v>0</v>
      </c>
    </row>
    <row r="91" s="12" customFormat="1" ht="22.8" customHeight="1">
      <c r="A91" s="12"/>
      <c r="B91" s="189"/>
      <c r="C91" s="190"/>
      <c r="D91" s="191" t="s">
        <v>72</v>
      </c>
      <c r="E91" s="203" t="s">
        <v>125</v>
      </c>
      <c r="F91" s="203" t="s">
        <v>126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SUM(P92:P151)</f>
        <v>0</v>
      </c>
      <c r="Q91" s="197"/>
      <c r="R91" s="198">
        <f>SUM(R92:R151)</f>
        <v>11.120646699999998</v>
      </c>
      <c r="S91" s="197"/>
      <c r="T91" s="199">
        <f>SUM(T92:T151)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81</v>
      </c>
      <c r="AY91" s="200" t="s">
        <v>124</v>
      </c>
      <c r="BK91" s="202">
        <f>SUM(BK92:BK151)</f>
        <v>0</v>
      </c>
    </row>
    <row r="92" s="2" customFormat="1" ht="21.75" customHeight="1">
      <c r="A92" s="39"/>
      <c r="B92" s="40"/>
      <c r="C92" s="205" t="s">
        <v>81</v>
      </c>
      <c r="D92" s="205" t="s">
        <v>127</v>
      </c>
      <c r="E92" s="206" t="s">
        <v>128</v>
      </c>
      <c r="F92" s="207" t="s">
        <v>129</v>
      </c>
      <c r="G92" s="208" t="s">
        <v>130</v>
      </c>
      <c r="H92" s="209">
        <v>87</v>
      </c>
      <c r="I92" s="210"/>
      <c r="J92" s="211">
        <f>ROUND(I92*H92,2)</f>
        <v>0</v>
      </c>
      <c r="K92" s="207" t="s">
        <v>131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132</v>
      </c>
      <c r="AT92" s="216" t="s">
        <v>127</v>
      </c>
      <c r="AU92" s="216" t="s">
        <v>83</v>
      </c>
      <c r="AY92" s="18" t="s">
        <v>124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132</v>
      </c>
      <c r="BM92" s="216" t="s">
        <v>510</v>
      </c>
    </row>
    <row r="93" s="2" customFormat="1">
      <c r="A93" s="39"/>
      <c r="B93" s="40"/>
      <c r="C93" s="41"/>
      <c r="D93" s="218" t="s">
        <v>134</v>
      </c>
      <c r="E93" s="41"/>
      <c r="F93" s="219" t="s">
        <v>135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</v>
      </c>
      <c r="AU93" s="18" t="s">
        <v>83</v>
      </c>
    </row>
    <row r="94" s="13" customFormat="1">
      <c r="A94" s="13"/>
      <c r="B94" s="223"/>
      <c r="C94" s="224"/>
      <c r="D94" s="225" t="s">
        <v>136</v>
      </c>
      <c r="E94" s="226" t="s">
        <v>19</v>
      </c>
      <c r="F94" s="227" t="s">
        <v>511</v>
      </c>
      <c r="G94" s="224"/>
      <c r="H94" s="228">
        <v>20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136</v>
      </c>
      <c r="AU94" s="234" t="s">
        <v>83</v>
      </c>
      <c r="AV94" s="13" t="s">
        <v>83</v>
      </c>
      <c r="AW94" s="13" t="s">
        <v>35</v>
      </c>
      <c r="AX94" s="13" t="s">
        <v>73</v>
      </c>
      <c r="AY94" s="234" t="s">
        <v>124</v>
      </c>
    </row>
    <row r="95" s="13" customFormat="1">
      <c r="A95" s="13"/>
      <c r="B95" s="223"/>
      <c r="C95" s="224"/>
      <c r="D95" s="225" t="s">
        <v>136</v>
      </c>
      <c r="E95" s="226" t="s">
        <v>19</v>
      </c>
      <c r="F95" s="227" t="s">
        <v>512</v>
      </c>
      <c r="G95" s="224"/>
      <c r="H95" s="228">
        <v>9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136</v>
      </c>
      <c r="AU95" s="234" t="s">
        <v>83</v>
      </c>
      <c r="AV95" s="13" t="s">
        <v>83</v>
      </c>
      <c r="AW95" s="13" t="s">
        <v>35</v>
      </c>
      <c r="AX95" s="13" t="s">
        <v>73</v>
      </c>
      <c r="AY95" s="234" t="s">
        <v>124</v>
      </c>
    </row>
    <row r="96" s="13" customFormat="1">
      <c r="A96" s="13"/>
      <c r="B96" s="223"/>
      <c r="C96" s="224"/>
      <c r="D96" s="225" t="s">
        <v>136</v>
      </c>
      <c r="E96" s="226" t="s">
        <v>19</v>
      </c>
      <c r="F96" s="227" t="s">
        <v>513</v>
      </c>
      <c r="G96" s="224"/>
      <c r="H96" s="228">
        <v>20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136</v>
      </c>
      <c r="AU96" s="234" t="s">
        <v>83</v>
      </c>
      <c r="AV96" s="13" t="s">
        <v>83</v>
      </c>
      <c r="AW96" s="13" t="s">
        <v>35</v>
      </c>
      <c r="AX96" s="13" t="s">
        <v>73</v>
      </c>
      <c r="AY96" s="234" t="s">
        <v>124</v>
      </c>
    </row>
    <row r="97" s="13" customFormat="1">
      <c r="A97" s="13"/>
      <c r="B97" s="223"/>
      <c r="C97" s="224"/>
      <c r="D97" s="225" t="s">
        <v>136</v>
      </c>
      <c r="E97" s="226" t="s">
        <v>19</v>
      </c>
      <c r="F97" s="227" t="s">
        <v>514</v>
      </c>
      <c r="G97" s="224"/>
      <c r="H97" s="228">
        <v>19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136</v>
      </c>
      <c r="AU97" s="234" t="s">
        <v>83</v>
      </c>
      <c r="AV97" s="13" t="s">
        <v>83</v>
      </c>
      <c r="AW97" s="13" t="s">
        <v>35</v>
      </c>
      <c r="AX97" s="13" t="s">
        <v>73</v>
      </c>
      <c r="AY97" s="234" t="s">
        <v>124</v>
      </c>
    </row>
    <row r="98" s="13" customFormat="1">
      <c r="A98" s="13"/>
      <c r="B98" s="223"/>
      <c r="C98" s="224"/>
      <c r="D98" s="225" t="s">
        <v>136</v>
      </c>
      <c r="E98" s="226" t="s">
        <v>19</v>
      </c>
      <c r="F98" s="227" t="s">
        <v>515</v>
      </c>
      <c r="G98" s="224"/>
      <c r="H98" s="228">
        <v>19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136</v>
      </c>
      <c r="AU98" s="234" t="s">
        <v>83</v>
      </c>
      <c r="AV98" s="13" t="s">
        <v>83</v>
      </c>
      <c r="AW98" s="13" t="s">
        <v>35</v>
      </c>
      <c r="AX98" s="13" t="s">
        <v>73</v>
      </c>
      <c r="AY98" s="234" t="s">
        <v>124</v>
      </c>
    </row>
    <row r="99" s="14" customFormat="1">
      <c r="A99" s="14"/>
      <c r="B99" s="246"/>
      <c r="C99" s="247"/>
      <c r="D99" s="225" t="s">
        <v>136</v>
      </c>
      <c r="E99" s="248" t="s">
        <v>19</v>
      </c>
      <c r="F99" s="249" t="s">
        <v>261</v>
      </c>
      <c r="G99" s="247"/>
      <c r="H99" s="250">
        <v>87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136</v>
      </c>
      <c r="AU99" s="256" t="s">
        <v>83</v>
      </c>
      <c r="AV99" s="14" t="s">
        <v>132</v>
      </c>
      <c r="AW99" s="14" t="s">
        <v>35</v>
      </c>
      <c r="AX99" s="14" t="s">
        <v>81</v>
      </c>
      <c r="AY99" s="256" t="s">
        <v>124</v>
      </c>
    </row>
    <row r="100" s="2" customFormat="1" ht="16.5" customHeight="1">
      <c r="A100" s="39"/>
      <c r="B100" s="40"/>
      <c r="C100" s="205" t="s">
        <v>83</v>
      </c>
      <c r="D100" s="205" t="s">
        <v>127</v>
      </c>
      <c r="E100" s="206" t="s">
        <v>138</v>
      </c>
      <c r="F100" s="207" t="s">
        <v>139</v>
      </c>
      <c r="G100" s="208" t="s">
        <v>130</v>
      </c>
      <c r="H100" s="209">
        <v>87</v>
      </c>
      <c r="I100" s="210"/>
      <c r="J100" s="211">
        <f>ROUND(I100*H100,2)</f>
        <v>0</v>
      </c>
      <c r="K100" s="207" t="s">
        <v>131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83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132</v>
      </c>
      <c r="BM100" s="216" t="s">
        <v>516</v>
      </c>
    </row>
    <row r="101" s="2" customFormat="1">
      <c r="A101" s="39"/>
      <c r="B101" s="40"/>
      <c r="C101" s="41"/>
      <c r="D101" s="218" t="s">
        <v>134</v>
      </c>
      <c r="E101" s="41"/>
      <c r="F101" s="219" t="s">
        <v>141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134</v>
      </c>
      <c r="AU101" s="18" t="s">
        <v>83</v>
      </c>
    </row>
    <row r="102" s="2" customFormat="1" ht="21.75" customHeight="1">
      <c r="A102" s="39"/>
      <c r="B102" s="40"/>
      <c r="C102" s="235" t="s">
        <v>142</v>
      </c>
      <c r="D102" s="235" t="s">
        <v>143</v>
      </c>
      <c r="E102" s="236" t="s">
        <v>144</v>
      </c>
      <c r="F102" s="237" t="s">
        <v>145</v>
      </c>
      <c r="G102" s="238" t="s">
        <v>130</v>
      </c>
      <c r="H102" s="239">
        <v>19</v>
      </c>
      <c r="I102" s="240"/>
      <c r="J102" s="241">
        <f>ROUND(I102*H102,2)</f>
        <v>0</v>
      </c>
      <c r="K102" s="237" t="s">
        <v>19</v>
      </c>
      <c r="L102" s="242"/>
      <c r="M102" s="243" t="s">
        <v>19</v>
      </c>
      <c r="N102" s="244" t="s">
        <v>44</v>
      </c>
      <c r="O102" s="85"/>
      <c r="P102" s="214">
        <f>O102*H102</f>
        <v>0</v>
      </c>
      <c r="Q102" s="214">
        <v>0.063</v>
      </c>
      <c r="R102" s="214">
        <f>Q102*H102</f>
        <v>1.1970000000000001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146</v>
      </c>
      <c r="AT102" s="216" t="s">
        <v>143</v>
      </c>
      <c r="AU102" s="216" t="s">
        <v>83</v>
      </c>
      <c r="AY102" s="18" t="s">
        <v>124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132</v>
      </c>
      <c r="BM102" s="216" t="s">
        <v>517</v>
      </c>
    </row>
    <row r="103" s="2" customFormat="1" ht="21.75" customHeight="1">
      <c r="A103" s="39"/>
      <c r="B103" s="40"/>
      <c r="C103" s="235" t="s">
        <v>132</v>
      </c>
      <c r="D103" s="235" t="s">
        <v>143</v>
      </c>
      <c r="E103" s="236" t="s">
        <v>518</v>
      </c>
      <c r="F103" s="237" t="s">
        <v>519</v>
      </c>
      <c r="G103" s="238" t="s">
        <v>130</v>
      </c>
      <c r="H103" s="239">
        <v>19</v>
      </c>
      <c r="I103" s="240"/>
      <c r="J103" s="241">
        <f>ROUND(I103*H103,2)</f>
        <v>0</v>
      </c>
      <c r="K103" s="237" t="s">
        <v>19</v>
      </c>
      <c r="L103" s="242"/>
      <c r="M103" s="243" t="s">
        <v>19</v>
      </c>
      <c r="N103" s="244" t="s">
        <v>44</v>
      </c>
      <c r="O103" s="85"/>
      <c r="P103" s="214">
        <f>O103*H103</f>
        <v>0</v>
      </c>
      <c r="Q103" s="214">
        <v>0.063</v>
      </c>
      <c r="R103" s="214">
        <f>Q103*H103</f>
        <v>1.1970000000000001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146</v>
      </c>
      <c r="AT103" s="216" t="s">
        <v>143</v>
      </c>
      <c r="AU103" s="216" t="s">
        <v>83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132</v>
      </c>
      <c r="BM103" s="216" t="s">
        <v>520</v>
      </c>
    </row>
    <row r="104" s="2" customFormat="1" ht="21.75" customHeight="1">
      <c r="A104" s="39"/>
      <c r="B104" s="40"/>
      <c r="C104" s="235" t="s">
        <v>153</v>
      </c>
      <c r="D104" s="235" t="s">
        <v>143</v>
      </c>
      <c r="E104" s="236" t="s">
        <v>149</v>
      </c>
      <c r="F104" s="237" t="s">
        <v>150</v>
      </c>
      <c r="G104" s="238" t="s">
        <v>130</v>
      </c>
      <c r="H104" s="239">
        <v>20</v>
      </c>
      <c r="I104" s="240"/>
      <c r="J104" s="241">
        <f>ROUND(I104*H104,2)</f>
        <v>0</v>
      </c>
      <c r="K104" s="237" t="s">
        <v>19</v>
      </c>
      <c r="L104" s="242"/>
      <c r="M104" s="243" t="s">
        <v>19</v>
      </c>
      <c r="N104" s="244" t="s">
        <v>44</v>
      </c>
      <c r="O104" s="85"/>
      <c r="P104" s="214">
        <f>O104*H104</f>
        <v>0</v>
      </c>
      <c r="Q104" s="214">
        <v>0.063</v>
      </c>
      <c r="R104" s="214">
        <f>Q104*H104</f>
        <v>1.26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146</v>
      </c>
      <c r="AT104" s="216" t="s">
        <v>143</v>
      </c>
      <c r="AU104" s="216" t="s">
        <v>83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132</v>
      </c>
      <c r="BM104" s="216" t="s">
        <v>521</v>
      </c>
    </row>
    <row r="105" s="2" customFormat="1" ht="16.5" customHeight="1">
      <c r="A105" s="39"/>
      <c r="B105" s="40"/>
      <c r="C105" s="235" t="s">
        <v>157</v>
      </c>
      <c r="D105" s="235" t="s">
        <v>143</v>
      </c>
      <c r="E105" s="236" t="s">
        <v>522</v>
      </c>
      <c r="F105" s="237" t="s">
        <v>523</v>
      </c>
      <c r="G105" s="238" t="s">
        <v>130</v>
      </c>
      <c r="H105" s="239">
        <v>9</v>
      </c>
      <c r="I105" s="240"/>
      <c r="J105" s="241">
        <f>ROUND(I105*H105,2)</f>
        <v>0</v>
      </c>
      <c r="K105" s="237" t="s">
        <v>19</v>
      </c>
      <c r="L105" s="242"/>
      <c r="M105" s="243" t="s">
        <v>19</v>
      </c>
      <c r="N105" s="244" t="s">
        <v>44</v>
      </c>
      <c r="O105" s="85"/>
      <c r="P105" s="214">
        <f>O105*H105</f>
        <v>0</v>
      </c>
      <c r="Q105" s="214">
        <v>0.063</v>
      </c>
      <c r="R105" s="214">
        <f>Q105*H105</f>
        <v>0.56699999999999995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146</v>
      </c>
      <c r="AT105" s="216" t="s">
        <v>143</v>
      </c>
      <c r="AU105" s="216" t="s">
        <v>83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132</v>
      </c>
      <c r="BM105" s="216" t="s">
        <v>524</v>
      </c>
    </row>
    <row r="106" s="2" customFormat="1" ht="21.75" customHeight="1">
      <c r="A106" s="39"/>
      <c r="B106" s="40"/>
      <c r="C106" s="235" t="s">
        <v>165</v>
      </c>
      <c r="D106" s="235" t="s">
        <v>143</v>
      </c>
      <c r="E106" s="236" t="s">
        <v>525</v>
      </c>
      <c r="F106" s="237" t="s">
        <v>526</v>
      </c>
      <c r="G106" s="238" t="s">
        <v>130</v>
      </c>
      <c r="H106" s="239">
        <v>20</v>
      </c>
      <c r="I106" s="240"/>
      <c r="J106" s="241">
        <f>ROUND(I106*H106,2)</f>
        <v>0</v>
      </c>
      <c r="K106" s="237" t="s">
        <v>19</v>
      </c>
      <c r="L106" s="242"/>
      <c r="M106" s="243" t="s">
        <v>19</v>
      </c>
      <c r="N106" s="244" t="s">
        <v>44</v>
      </c>
      <c r="O106" s="85"/>
      <c r="P106" s="214">
        <f>O106*H106</f>
        <v>0</v>
      </c>
      <c r="Q106" s="214">
        <v>0.063</v>
      </c>
      <c r="R106" s="214">
        <f>Q106*H106</f>
        <v>1.26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146</v>
      </c>
      <c r="AT106" s="216" t="s">
        <v>143</v>
      </c>
      <c r="AU106" s="216" t="s">
        <v>83</v>
      </c>
      <c r="AY106" s="18" t="s">
        <v>124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132</v>
      </c>
      <c r="BM106" s="216" t="s">
        <v>527</v>
      </c>
    </row>
    <row r="107" s="2" customFormat="1" ht="16.5" customHeight="1">
      <c r="A107" s="39"/>
      <c r="B107" s="40"/>
      <c r="C107" s="205" t="s">
        <v>146</v>
      </c>
      <c r="D107" s="205" t="s">
        <v>127</v>
      </c>
      <c r="E107" s="206" t="s">
        <v>154</v>
      </c>
      <c r="F107" s="207" t="s">
        <v>155</v>
      </c>
      <c r="G107" s="208" t="s">
        <v>130</v>
      </c>
      <c r="H107" s="209">
        <v>87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132</v>
      </c>
      <c r="AT107" s="216" t="s">
        <v>127</v>
      </c>
      <c r="AU107" s="216" t="s">
        <v>83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132</v>
      </c>
      <c r="BM107" s="216" t="s">
        <v>528</v>
      </c>
    </row>
    <row r="108" s="2" customFormat="1" ht="16.5" customHeight="1">
      <c r="A108" s="39"/>
      <c r="B108" s="40"/>
      <c r="C108" s="235" t="s">
        <v>177</v>
      </c>
      <c r="D108" s="235" t="s">
        <v>143</v>
      </c>
      <c r="E108" s="236" t="s">
        <v>158</v>
      </c>
      <c r="F108" s="237" t="s">
        <v>159</v>
      </c>
      <c r="G108" s="238" t="s">
        <v>160</v>
      </c>
      <c r="H108" s="239">
        <v>3.48</v>
      </c>
      <c r="I108" s="240"/>
      <c r="J108" s="241">
        <f>ROUND(I108*H108,2)</f>
        <v>0</v>
      </c>
      <c r="K108" s="237" t="s">
        <v>19</v>
      </c>
      <c r="L108" s="242"/>
      <c r="M108" s="243" t="s">
        <v>19</v>
      </c>
      <c r="N108" s="244" t="s">
        <v>44</v>
      </c>
      <c r="O108" s="85"/>
      <c r="P108" s="214">
        <f>O108*H108</f>
        <v>0</v>
      </c>
      <c r="Q108" s="214">
        <v>0.001</v>
      </c>
      <c r="R108" s="214">
        <f>Q108*H108</f>
        <v>0.00348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146</v>
      </c>
      <c r="AT108" s="216" t="s">
        <v>143</v>
      </c>
      <c r="AU108" s="216" t="s">
        <v>83</v>
      </c>
      <c r="AY108" s="18" t="s">
        <v>124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132</v>
      </c>
      <c r="BM108" s="216" t="s">
        <v>529</v>
      </c>
    </row>
    <row r="109" s="2" customFormat="1">
      <c r="A109" s="39"/>
      <c r="B109" s="40"/>
      <c r="C109" s="41"/>
      <c r="D109" s="225" t="s">
        <v>162</v>
      </c>
      <c r="E109" s="41"/>
      <c r="F109" s="245" t="s">
        <v>163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162</v>
      </c>
      <c r="AU109" s="18" t="s">
        <v>83</v>
      </c>
    </row>
    <row r="110" s="13" customFormat="1">
      <c r="A110" s="13"/>
      <c r="B110" s="223"/>
      <c r="C110" s="224"/>
      <c r="D110" s="225" t="s">
        <v>136</v>
      </c>
      <c r="E110" s="224"/>
      <c r="F110" s="227" t="s">
        <v>530</v>
      </c>
      <c r="G110" s="224"/>
      <c r="H110" s="228">
        <v>3.48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136</v>
      </c>
      <c r="AU110" s="234" t="s">
        <v>83</v>
      </c>
      <c r="AV110" s="13" t="s">
        <v>83</v>
      </c>
      <c r="AW110" s="13" t="s">
        <v>4</v>
      </c>
      <c r="AX110" s="13" t="s">
        <v>81</v>
      </c>
      <c r="AY110" s="234" t="s">
        <v>124</v>
      </c>
    </row>
    <row r="111" s="2" customFormat="1" ht="16.5" customHeight="1">
      <c r="A111" s="39"/>
      <c r="B111" s="40"/>
      <c r="C111" s="205" t="s">
        <v>182</v>
      </c>
      <c r="D111" s="205" t="s">
        <v>127</v>
      </c>
      <c r="E111" s="206" t="s">
        <v>166</v>
      </c>
      <c r="F111" s="207" t="s">
        <v>167</v>
      </c>
      <c r="G111" s="208" t="s">
        <v>168</v>
      </c>
      <c r="H111" s="209">
        <v>0.012999999999999999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132</v>
      </c>
      <c r="AT111" s="216" t="s">
        <v>127</v>
      </c>
      <c r="AU111" s="216" t="s">
        <v>83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132</v>
      </c>
      <c r="BM111" s="216" t="s">
        <v>531</v>
      </c>
    </row>
    <row r="112" s="2" customFormat="1">
      <c r="A112" s="39"/>
      <c r="B112" s="40"/>
      <c r="C112" s="41"/>
      <c r="D112" s="225" t="s">
        <v>162</v>
      </c>
      <c r="E112" s="41"/>
      <c r="F112" s="245" t="s">
        <v>171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162</v>
      </c>
      <c r="AU112" s="18" t="s">
        <v>83</v>
      </c>
    </row>
    <row r="113" s="13" customFormat="1">
      <c r="A113" s="13"/>
      <c r="B113" s="223"/>
      <c r="C113" s="224"/>
      <c r="D113" s="225" t="s">
        <v>136</v>
      </c>
      <c r="E113" s="226" t="s">
        <v>19</v>
      </c>
      <c r="F113" s="227" t="s">
        <v>532</v>
      </c>
      <c r="G113" s="224"/>
      <c r="H113" s="228">
        <v>0.012999999999999999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136</v>
      </c>
      <c r="AU113" s="234" t="s">
        <v>83</v>
      </c>
      <c r="AV113" s="13" t="s">
        <v>83</v>
      </c>
      <c r="AW113" s="13" t="s">
        <v>35</v>
      </c>
      <c r="AX113" s="13" t="s">
        <v>81</v>
      </c>
      <c r="AY113" s="234" t="s">
        <v>124</v>
      </c>
    </row>
    <row r="114" s="2" customFormat="1" ht="16.5" customHeight="1">
      <c r="A114" s="39"/>
      <c r="B114" s="40"/>
      <c r="C114" s="235" t="s">
        <v>190</v>
      </c>
      <c r="D114" s="235" t="s">
        <v>143</v>
      </c>
      <c r="E114" s="236" t="s">
        <v>173</v>
      </c>
      <c r="F114" s="237" t="s">
        <v>174</v>
      </c>
      <c r="G114" s="238" t="s">
        <v>160</v>
      </c>
      <c r="H114" s="239">
        <v>13</v>
      </c>
      <c r="I114" s="240"/>
      <c r="J114" s="241">
        <f>ROUND(I114*H114,2)</f>
        <v>0</v>
      </c>
      <c r="K114" s="237" t="s">
        <v>19</v>
      </c>
      <c r="L114" s="242"/>
      <c r="M114" s="243" t="s">
        <v>19</v>
      </c>
      <c r="N114" s="244" t="s">
        <v>44</v>
      </c>
      <c r="O114" s="85"/>
      <c r="P114" s="214">
        <f>O114*H114</f>
        <v>0</v>
      </c>
      <c r="Q114" s="214">
        <v>0.001</v>
      </c>
      <c r="R114" s="214">
        <f>Q114*H114</f>
        <v>0.013000000000000001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146</v>
      </c>
      <c r="AT114" s="216" t="s">
        <v>143</v>
      </c>
      <c r="AU114" s="216" t="s">
        <v>83</v>
      </c>
      <c r="AY114" s="18" t="s">
        <v>124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132</v>
      </c>
      <c r="BM114" s="216" t="s">
        <v>533</v>
      </c>
    </row>
    <row r="115" s="13" customFormat="1">
      <c r="A115" s="13"/>
      <c r="B115" s="223"/>
      <c r="C115" s="224"/>
      <c r="D115" s="225" t="s">
        <v>136</v>
      </c>
      <c r="E115" s="224"/>
      <c r="F115" s="227" t="s">
        <v>534</v>
      </c>
      <c r="G115" s="224"/>
      <c r="H115" s="228">
        <v>13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136</v>
      </c>
      <c r="AU115" s="234" t="s">
        <v>83</v>
      </c>
      <c r="AV115" s="13" t="s">
        <v>83</v>
      </c>
      <c r="AW115" s="13" t="s">
        <v>4</v>
      </c>
      <c r="AX115" s="13" t="s">
        <v>81</v>
      </c>
      <c r="AY115" s="234" t="s">
        <v>124</v>
      </c>
    </row>
    <row r="116" s="2" customFormat="1" ht="16.5" customHeight="1">
      <c r="A116" s="39"/>
      <c r="B116" s="40"/>
      <c r="C116" s="205" t="s">
        <v>8</v>
      </c>
      <c r="D116" s="205" t="s">
        <v>127</v>
      </c>
      <c r="E116" s="206" t="s">
        <v>178</v>
      </c>
      <c r="F116" s="207" t="s">
        <v>179</v>
      </c>
      <c r="G116" s="208" t="s">
        <v>130</v>
      </c>
      <c r="H116" s="209">
        <v>87</v>
      </c>
      <c r="I116" s="210"/>
      <c r="J116" s="211">
        <f>ROUND(I116*H116,2)</f>
        <v>0</v>
      </c>
      <c r="K116" s="207" t="s">
        <v>131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132</v>
      </c>
      <c r="AT116" s="216" t="s">
        <v>127</v>
      </c>
      <c r="AU116" s="216" t="s">
        <v>83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132</v>
      </c>
      <c r="BM116" s="216" t="s">
        <v>535</v>
      </c>
    </row>
    <row r="117" s="2" customFormat="1">
      <c r="A117" s="39"/>
      <c r="B117" s="40"/>
      <c r="C117" s="41"/>
      <c r="D117" s="218" t="s">
        <v>134</v>
      </c>
      <c r="E117" s="41"/>
      <c r="F117" s="219" t="s">
        <v>181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83</v>
      </c>
    </row>
    <row r="118" s="2" customFormat="1" ht="16.5" customHeight="1">
      <c r="A118" s="39"/>
      <c r="B118" s="40"/>
      <c r="C118" s="205" t="s">
        <v>199</v>
      </c>
      <c r="D118" s="205" t="s">
        <v>127</v>
      </c>
      <c r="E118" s="206" t="s">
        <v>183</v>
      </c>
      <c r="F118" s="207" t="s">
        <v>184</v>
      </c>
      <c r="G118" s="208" t="s">
        <v>185</v>
      </c>
      <c r="H118" s="209">
        <v>36.539999999999999</v>
      </c>
      <c r="I118" s="210"/>
      <c r="J118" s="211">
        <f>ROUND(I118*H118,2)</f>
        <v>0</v>
      </c>
      <c r="K118" s="207" t="s">
        <v>131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3.0000000000000001E-05</v>
      </c>
      <c r="R118" s="214">
        <f>Q118*H118</f>
        <v>0.0010962000000000001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132</v>
      </c>
      <c r="AT118" s="216" t="s">
        <v>127</v>
      </c>
      <c r="AU118" s="216" t="s">
        <v>83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132</v>
      </c>
      <c r="BM118" s="216" t="s">
        <v>536</v>
      </c>
    </row>
    <row r="119" s="2" customFormat="1">
      <c r="A119" s="39"/>
      <c r="B119" s="40"/>
      <c r="C119" s="41"/>
      <c r="D119" s="218" t="s">
        <v>134</v>
      </c>
      <c r="E119" s="41"/>
      <c r="F119" s="219" t="s">
        <v>187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83</v>
      </c>
    </row>
    <row r="120" s="2" customFormat="1">
      <c r="A120" s="39"/>
      <c r="B120" s="40"/>
      <c r="C120" s="41"/>
      <c r="D120" s="225" t="s">
        <v>162</v>
      </c>
      <c r="E120" s="41"/>
      <c r="F120" s="245" t="s">
        <v>188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162</v>
      </c>
      <c r="AU120" s="18" t="s">
        <v>83</v>
      </c>
    </row>
    <row r="121" s="13" customFormat="1">
      <c r="A121" s="13"/>
      <c r="B121" s="223"/>
      <c r="C121" s="224"/>
      <c r="D121" s="225" t="s">
        <v>136</v>
      </c>
      <c r="E121" s="226" t="s">
        <v>19</v>
      </c>
      <c r="F121" s="227" t="s">
        <v>537</v>
      </c>
      <c r="G121" s="224"/>
      <c r="H121" s="228">
        <v>36.539999999999999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136</v>
      </c>
      <c r="AU121" s="234" t="s">
        <v>83</v>
      </c>
      <c r="AV121" s="13" t="s">
        <v>83</v>
      </c>
      <c r="AW121" s="13" t="s">
        <v>35</v>
      </c>
      <c r="AX121" s="13" t="s">
        <v>81</v>
      </c>
      <c r="AY121" s="234" t="s">
        <v>124</v>
      </c>
    </row>
    <row r="122" s="2" customFormat="1" ht="16.5" customHeight="1">
      <c r="A122" s="39"/>
      <c r="B122" s="40"/>
      <c r="C122" s="235" t="s">
        <v>204</v>
      </c>
      <c r="D122" s="235" t="s">
        <v>143</v>
      </c>
      <c r="E122" s="236" t="s">
        <v>191</v>
      </c>
      <c r="F122" s="237" t="s">
        <v>192</v>
      </c>
      <c r="G122" s="238" t="s">
        <v>185</v>
      </c>
      <c r="H122" s="239">
        <v>42.021000000000001</v>
      </c>
      <c r="I122" s="240"/>
      <c r="J122" s="241">
        <f>ROUND(I122*H122,2)</f>
        <v>0</v>
      </c>
      <c r="K122" s="237" t="s">
        <v>19</v>
      </c>
      <c r="L122" s="242"/>
      <c r="M122" s="243" t="s">
        <v>19</v>
      </c>
      <c r="N122" s="244" t="s">
        <v>44</v>
      </c>
      <c r="O122" s="85"/>
      <c r="P122" s="214">
        <f>O122*H122</f>
        <v>0</v>
      </c>
      <c r="Q122" s="214">
        <v>0.00050000000000000001</v>
      </c>
      <c r="R122" s="214">
        <f>Q122*H122</f>
        <v>0.021010500000000001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146</v>
      </c>
      <c r="AT122" s="216" t="s">
        <v>143</v>
      </c>
      <c r="AU122" s="216" t="s">
        <v>83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132</v>
      </c>
      <c r="BM122" s="216" t="s">
        <v>538</v>
      </c>
    </row>
    <row r="123" s="13" customFormat="1">
      <c r="A123" s="13"/>
      <c r="B123" s="223"/>
      <c r="C123" s="224"/>
      <c r="D123" s="225" t="s">
        <v>136</v>
      </c>
      <c r="E123" s="224"/>
      <c r="F123" s="227" t="s">
        <v>539</v>
      </c>
      <c r="G123" s="224"/>
      <c r="H123" s="228">
        <v>42.021000000000001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136</v>
      </c>
      <c r="AU123" s="234" t="s">
        <v>83</v>
      </c>
      <c r="AV123" s="13" t="s">
        <v>83</v>
      </c>
      <c r="AW123" s="13" t="s">
        <v>4</v>
      </c>
      <c r="AX123" s="13" t="s">
        <v>81</v>
      </c>
      <c r="AY123" s="234" t="s">
        <v>124</v>
      </c>
    </row>
    <row r="124" s="2" customFormat="1" ht="16.5" customHeight="1">
      <c r="A124" s="39"/>
      <c r="B124" s="40"/>
      <c r="C124" s="205" t="s">
        <v>209</v>
      </c>
      <c r="D124" s="205" t="s">
        <v>127</v>
      </c>
      <c r="E124" s="206" t="s">
        <v>195</v>
      </c>
      <c r="F124" s="207" t="s">
        <v>196</v>
      </c>
      <c r="G124" s="208" t="s">
        <v>130</v>
      </c>
      <c r="H124" s="209">
        <v>87</v>
      </c>
      <c r="I124" s="210"/>
      <c r="J124" s="211">
        <f>ROUND(I124*H124,2)</f>
        <v>0</v>
      </c>
      <c r="K124" s="207" t="s">
        <v>131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6.0000000000000002E-05</v>
      </c>
      <c r="R124" s="214">
        <f>Q124*H124</f>
        <v>0.0052199999999999998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132</v>
      </c>
      <c r="AT124" s="216" t="s">
        <v>127</v>
      </c>
      <c r="AU124" s="216" t="s">
        <v>83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132</v>
      </c>
      <c r="BM124" s="216" t="s">
        <v>540</v>
      </c>
    </row>
    <row r="125" s="2" customFormat="1">
      <c r="A125" s="39"/>
      <c r="B125" s="40"/>
      <c r="C125" s="41"/>
      <c r="D125" s="218" t="s">
        <v>134</v>
      </c>
      <c r="E125" s="41"/>
      <c r="F125" s="219" t="s">
        <v>198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83</v>
      </c>
    </row>
    <row r="126" s="2" customFormat="1" ht="16.5" customHeight="1">
      <c r="A126" s="39"/>
      <c r="B126" s="40"/>
      <c r="C126" s="235" t="s">
        <v>215</v>
      </c>
      <c r="D126" s="235" t="s">
        <v>143</v>
      </c>
      <c r="E126" s="236" t="s">
        <v>200</v>
      </c>
      <c r="F126" s="237" t="s">
        <v>201</v>
      </c>
      <c r="G126" s="238" t="s">
        <v>130</v>
      </c>
      <c r="H126" s="239">
        <v>261</v>
      </c>
      <c r="I126" s="240"/>
      <c r="J126" s="241">
        <f>ROUND(I126*H126,2)</f>
        <v>0</v>
      </c>
      <c r="K126" s="237" t="s">
        <v>19</v>
      </c>
      <c r="L126" s="242"/>
      <c r="M126" s="243" t="s">
        <v>19</v>
      </c>
      <c r="N126" s="244" t="s">
        <v>44</v>
      </c>
      <c r="O126" s="85"/>
      <c r="P126" s="214">
        <f>O126*H126</f>
        <v>0</v>
      </c>
      <c r="Q126" s="214">
        <v>0.0058999999999999999</v>
      </c>
      <c r="R126" s="214">
        <f>Q126*H126</f>
        <v>1.5399000000000001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143</v>
      </c>
      <c r="AU126" s="216" t="s">
        <v>83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132</v>
      </c>
      <c r="BM126" s="216" t="s">
        <v>541</v>
      </c>
    </row>
    <row r="127" s="13" customFormat="1">
      <c r="A127" s="13"/>
      <c r="B127" s="223"/>
      <c r="C127" s="224"/>
      <c r="D127" s="225" t="s">
        <v>136</v>
      </c>
      <c r="E127" s="224"/>
      <c r="F127" s="227" t="s">
        <v>542</v>
      </c>
      <c r="G127" s="224"/>
      <c r="H127" s="228">
        <v>261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136</v>
      </c>
      <c r="AU127" s="234" t="s">
        <v>83</v>
      </c>
      <c r="AV127" s="13" t="s">
        <v>83</v>
      </c>
      <c r="AW127" s="13" t="s">
        <v>4</v>
      </c>
      <c r="AX127" s="13" t="s">
        <v>81</v>
      </c>
      <c r="AY127" s="234" t="s">
        <v>124</v>
      </c>
    </row>
    <row r="128" s="2" customFormat="1" ht="16.5" customHeight="1">
      <c r="A128" s="39"/>
      <c r="B128" s="40"/>
      <c r="C128" s="235" t="s">
        <v>222</v>
      </c>
      <c r="D128" s="235" t="s">
        <v>143</v>
      </c>
      <c r="E128" s="236" t="s">
        <v>205</v>
      </c>
      <c r="F128" s="237" t="s">
        <v>206</v>
      </c>
      <c r="G128" s="238" t="s">
        <v>130</v>
      </c>
      <c r="H128" s="239">
        <v>261</v>
      </c>
      <c r="I128" s="240"/>
      <c r="J128" s="241">
        <f>ROUND(I128*H128,2)</f>
        <v>0</v>
      </c>
      <c r="K128" s="237" t="s">
        <v>19</v>
      </c>
      <c r="L128" s="242"/>
      <c r="M128" s="243" t="s">
        <v>19</v>
      </c>
      <c r="N128" s="244" t="s">
        <v>44</v>
      </c>
      <c r="O128" s="85"/>
      <c r="P128" s="214">
        <f>O128*H128</f>
        <v>0</v>
      </c>
      <c r="Q128" s="214">
        <v>0.00020000000000000001</v>
      </c>
      <c r="R128" s="214">
        <f>Q128*H128</f>
        <v>0.052200000000000003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146</v>
      </c>
      <c r="AT128" s="216" t="s">
        <v>143</v>
      </c>
      <c r="AU128" s="216" t="s">
        <v>83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132</v>
      </c>
      <c r="BM128" s="216" t="s">
        <v>543</v>
      </c>
    </row>
    <row r="129" s="2" customFormat="1">
      <c r="A129" s="39"/>
      <c r="B129" s="40"/>
      <c r="C129" s="41"/>
      <c r="D129" s="225" t="s">
        <v>162</v>
      </c>
      <c r="E129" s="41"/>
      <c r="F129" s="245" t="s">
        <v>208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83</v>
      </c>
    </row>
    <row r="130" s="2" customFormat="1" ht="16.5" customHeight="1">
      <c r="A130" s="39"/>
      <c r="B130" s="40"/>
      <c r="C130" s="205" t="s">
        <v>228</v>
      </c>
      <c r="D130" s="205" t="s">
        <v>127</v>
      </c>
      <c r="E130" s="206" t="s">
        <v>210</v>
      </c>
      <c r="F130" s="207" t="s">
        <v>211</v>
      </c>
      <c r="G130" s="208" t="s">
        <v>130</v>
      </c>
      <c r="H130" s="209">
        <v>87</v>
      </c>
      <c r="I130" s="210"/>
      <c r="J130" s="211">
        <f>ROUND(I130*H130,2)</f>
        <v>0</v>
      </c>
      <c r="K130" s="207" t="s">
        <v>131</v>
      </c>
      <c r="L130" s="45"/>
      <c r="M130" s="212" t="s">
        <v>19</v>
      </c>
      <c r="N130" s="213" t="s">
        <v>44</v>
      </c>
      <c r="O130" s="85"/>
      <c r="P130" s="214">
        <f>O130*H130</f>
        <v>0</v>
      </c>
      <c r="Q130" s="214">
        <v>2.0000000000000002E-05</v>
      </c>
      <c r="R130" s="214">
        <f>Q130*H130</f>
        <v>0.0017400000000000002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132</v>
      </c>
      <c r="AT130" s="216" t="s">
        <v>127</v>
      </c>
      <c r="AU130" s="216" t="s">
        <v>83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132</v>
      </c>
      <c r="BM130" s="216" t="s">
        <v>544</v>
      </c>
    </row>
    <row r="131" s="2" customFormat="1">
      <c r="A131" s="39"/>
      <c r="B131" s="40"/>
      <c r="C131" s="41"/>
      <c r="D131" s="218" t="s">
        <v>134</v>
      </c>
      <c r="E131" s="41"/>
      <c r="F131" s="219" t="s">
        <v>213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83</v>
      </c>
    </row>
    <row r="132" s="2" customFormat="1">
      <c r="A132" s="39"/>
      <c r="B132" s="40"/>
      <c r="C132" s="41"/>
      <c r="D132" s="225" t="s">
        <v>162</v>
      </c>
      <c r="E132" s="41"/>
      <c r="F132" s="245" t="s">
        <v>214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83</v>
      </c>
    </row>
    <row r="133" s="2" customFormat="1" ht="16.5" customHeight="1">
      <c r="A133" s="39"/>
      <c r="B133" s="40"/>
      <c r="C133" s="205" t="s">
        <v>234</v>
      </c>
      <c r="D133" s="205" t="s">
        <v>127</v>
      </c>
      <c r="E133" s="206" t="s">
        <v>216</v>
      </c>
      <c r="F133" s="207" t="s">
        <v>217</v>
      </c>
      <c r="G133" s="208" t="s">
        <v>185</v>
      </c>
      <c r="H133" s="209">
        <v>69.599999999999994</v>
      </c>
      <c r="I133" s="210"/>
      <c r="J133" s="211">
        <f>ROUND(I133*H133,2)</f>
        <v>0</v>
      </c>
      <c r="K133" s="207" t="s">
        <v>131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132</v>
      </c>
      <c r="AT133" s="216" t="s">
        <v>127</v>
      </c>
      <c r="AU133" s="216" t="s">
        <v>83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132</v>
      </c>
      <c r="BM133" s="216" t="s">
        <v>545</v>
      </c>
    </row>
    <row r="134" s="2" customFormat="1">
      <c r="A134" s="39"/>
      <c r="B134" s="40"/>
      <c r="C134" s="41"/>
      <c r="D134" s="218" t="s">
        <v>134</v>
      </c>
      <c r="E134" s="41"/>
      <c r="F134" s="219" t="s">
        <v>219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134</v>
      </c>
      <c r="AU134" s="18" t="s">
        <v>83</v>
      </c>
    </row>
    <row r="135" s="2" customFormat="1">
      <c r="A135" s="39"/>
      <c r="B135" s="40"/>
      <c r="C135" s="41"/>
      <c r="D135" s="225" t="s">
        <v>162</v>
      </c>
      <c r="E135" s="41"/>
      <c r="F135" s="245" t="s">
        <v>220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83</v>
      </c>
    </row>
    <row r="136" s="13" customFormat="1">
      <c r="A136" s="13"/>
      <c r="B136" s="223"/>
      <c r="C136" s="224"/>
      <c r="D136" s="225" t="s">
        <v>136</v>
      </c>
      <c r="E136" s="226" t="s">
        <v>19</v>
      </c>
      <c r="F136" s="227" t="s">
        <v>546</v>
      </c>
      <c r="G136" s="224"/>
      <c r="H136" s="228">
        <v>69.599999999999994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136</v>
      </c>
      <c r="AU136" s="234" t="s">
        <v>83</v>
      </c>
      <c r="AV136" s="13" t="s">
        <v>83</v>
      </c>
      <c r="AW136" s="13" t="s">
        <v>35</v>
      </c>
      <c r="AX136" s="13" t="s">
        <v>81</v>
      </c>
      <c r="AY136" s="234" t="s">
        <v>124</v>
      </c>
    </row>
    <row r="137" s="2" customFormat="1" ht="16.5" customHeight="1">
      <c r="A137" s="39"/>
      <c r="B137" s="40"/>
      <c r="C137" s="235" t="s">
        <v>241</v>
      </c>
      <c r="D137" s="235" t="s">
        <v>143</v>
      </c>
      <c r="E137" s="236" t="s">
        <v>223</v>
      </c>
      <c r="F137" s="237" t="s">
        <v>224</v>
      </c>
      <c r="G137" s="238" t="s">
        <v>225</v>
      </c>
      <c r="H137" s="239">
        <v>8.0039999999999996</v>
      </c>
      <c r="I137" s="240"/>
      <c r="J137" s="241">
        <f>ROUND(I137*H137,2)</f>
        <v>0</v>
      </c>
      <c r="K137" s="237" t="s">
        <v>19</v>
      </c>
      <c r="L137" s="242"/>
      <c r="M137" s="243" t="s">
        <v>19</v>
      </c>
      <c r="N137" s="244" t="s">
        <v>44</v>
      </c>
      <c r="O137" s="85"/>
      <c r="P137" s="214">
        <f>O137*H137</f>
        <v>0</v>
      </c>
      <c r="Q137" s="214">
        <v>0.5</v>
      </c>
      <c r="R137" s="214">
        <f>Q137*H137</f>
        <v>4.0019999999999998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146</v>
      </c>
      <c r="AT137" s="216" t="s">
        <v>143</v>
      </c>
      <c r="AU137" s="216" t="s">
        <v>83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132</v>
      </c>
      <c r="BM137" s="216" t="s">
        <v>547</v>
      </c>
    </row>
    <row r="138" s="13" customFormat="1">
      <c r="A138" s="13"/>
      <c r="B138" s="223"/>
      <c r="C138" s="224"/>
      <c r="D138" s="225" t="s">
        <v>136</v>
      </c>
      <c r="E138" s="224"/>
      <c r="F138" s="227" t="s">
        <v>548</v>
      </c>
      <c r="G138" s="224"/>
      <c r="H138" s="228">
        <v>8.0039999999999996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136</v>
      </c>
      <c r="AU138" s="234" t="s">
        <v>83</v>
      </c>
      <c r="AV138" s="13" t="s">
        <v>83</v>
      </c>
      <c r="AW138" s="13" t="s">
        <v>4</v>
      </c>
      <c r="AX138" s="13" t="s">
        <v>81</v>
      </c>
      <c r="AY138" s="234" t="s">
        <v>124</v>
      </c>
    </row>
    <row r="139" s="2" customFormat="1" ht="16.5" customHeight="1">
      <c r="A139" s="39"/>
      <c r="B139" s="40"/>
      <c r="C139" s="205" t="s">
        <v>7</v>
      </c>
      <c r="D139" s="205" t="s">
        <v>127</v>
      </c>
      <c r="E139" s="206" t="s">
        <v>229</v>
      </c>
      <c r="F139" s="207" t="s">
        <v>549</v>
      </c>
      <c r="G139" s="208" t="s">
        <v>130</v>
      </c>
      <c r="H139" s="209">
        <v>87</v>
      </c>
      <c r="I139" s="210"/>
      <c r="J139" s="211">
        <f>ROUND(I139*H139,2)</f>
        <v>0</v>
      </c>
      <c r="K139" s="207" t="s">
        <v>131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132</v>
      </c>
      <c r="AT139" s="216" t="s">
        <v>127</v>
      </c>
      <c r="AU139" s="216" t="s">
        <v>83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132</v>
      </c>
      <c r="BM139" s="216" t="s">
        <v>550</v>
      </c>
    </row>
    <row r="140" s="2" customFormat="1">
      <c r="A140" s="39"/>
      <c r="B140" s="40"/>
      <c r="C140" s="41"/>
      <c r="D140" s="218" t="s">
        <v>134</v>
      </c>
      <c r="E140" s="41"/>
      <c r="F140" s="219" t="s">
        <v>232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83</v>
      </c>
    </row>
    <row r="141" s="2" customFormat="1">
      <c r="A141" s="39"/>
      <c r="B141" s="40"/>
      <c r="C141" s="41"/>
      <c r="D141" s="225" t="s">
        <v>162</v>
      </c>
      <c r="E141" s="41"/>
      <c r="F141" s="245" t="s">
        <v>233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83</v>
      </c>
    </row>
    <row r="142" s="2" customFormat="1" ht="16.5" customHeight="1">
      <c r="A142" s="39"/>
      <c r="B142" s="40"/>
      <c r="C142" s="205" t="s">
        <v>254</v>
      </c>
      <c r="D142" s="205" t="s">
        <v>127</v>
      </c>
      <c r="E142" s="206" t="s">
        <v>235</v>
      </c>
      <c r="F142" s="207" t="s">
        <v>236</v>
      </c>
      <c r="G142" s="208" t="s">
        <v>225</v>
      </c>
      <c r="H142" s="209">
        <v>5.2199999999999998</v>
      </c>
      <c r="I142" s="210"/>
      <c r="J142" s="211">
        <f>ROUND(I142*H142,2)</f>
        <v>0</v>
      </c>
      <c r="K142" s="207" t="s">
        <v>131</v>
      </c>
      <c r="L142" s="45"/>
      <c r="M142" s="212" t="s">
        <v>19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132</v>
      </c>
      <c r="AT142" s="216" t="s">
        <v>127</v>
      </c>
      <c r="AU142" s="216" t="s">
        <v>83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132</v>
      </c>
      <c r="BM142" s="216" t="s">
        <v>551</v>
      </c>
    </row>
    <row r="143" s="2" customFormat="1">
      <c r="A143" s="39"/>
      <c r="B143" s="40"/>
      <c r="C143" s="41"/>
      <c r="D143" s="218" t="s">
        <v>134</v>
      </c>
      <c r="E143" s="41"/>
      <c r="F143" s="219" t="s">
        <v>238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83</v>
      </c>
    </row>
    <row r="144" s="2" customFormat="1">
      <c r="A144" s="39"/>
      <c r="B144" s="40"/>
      <c r="C144" s="41"/>
      <c r="D144" s="225" t="s">
        <v>162</v>
      </c>
      <c r="E144" s="41"/>
      <c r="F144" s="245" t="s">
        <v>239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162</v>
      </c>
      <c r="AU144" s="18" t="s">
        <v>83</v>
      </c>
    </row>
    <row r="145" s="13" customFormat="1">
      <c r="A145" s="13"/>
      <c r="B145" s="223"/>
      <c r="C145" s="224"/>
      <c r="D145" s="225" t="s">
        <v>136</v>
      </c>
      <c r="E145" s="226" t="s">
        <v>19</v>
      </c>
      <c r="F145" s="227" t="s">
        <v>552</v>
      </c>
      <c r="G145" s="224"/>
      <c r="H145" s="228">
        <v>5.2199999999999998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136</v>
      </c>
      <c r="AU145" s="234" t="s">
        <v>83</v>
      </c>
      <c r="AV145" s="13" t="s">
        <v>83</v>
      </c>
      <c r="AW145" s="13" t="s">
        <v>35</v>
      </c>
      <c r="AX145" s="13" t="s">
        <v>81</v>
      </c>
      <c r="AY145" s="234" t="s">
        <v>124</v>
      </c>
    </row>
    <row r="146" s="2" customFormat="1" ht="16.5" customHeight="1">
      <c r="A146" s="39"/>
      <c r="B146" s="40"/>
      <c r="C146" s="205" t="s">
        <v>262</v>
      </c>
      <c r="D146" s="205" t="s">
        <v>127</v>
      </c>
      <c r="E146" s="206" t="s">
        <v>242</v>
      </c>
      <c r="F146" s="207" t="s">
        <v>243</v>
      </c>
      <c r="G146" s="208" t="s">
        <v>225</v>
      </c>
      <c r="H146" s="209">
        <v>5.2199999999999998</v>
      </c>
      <c r="I146" s="210"/>
      <c r="J146" s="211">
        <f>ROUND(I146*H146,2)</f>
        <v>0</v>
      </c>
      <c r="K146" s="207" t="s">
        <v>131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132</v>
      </c>
      <c r="AT146" s="216" t="s">
        <v>127</v>
      </c>
      <c r="AU146" s="216" t="s">
        <v>83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132</v>
      </c>
      <c r="BM146" s="216" t="s">
        <v>553</v>
      </c>
    </row>
    <row r="147" s="2" customFormat="1">
      <c r="A147" s="39"/>
      <c r="B147" s="40"/>
      <c r="C147" s="41"/>
      <c r="D147" s="218" t="s">
        <v>134</v>
      </c>
      <c r="E147" s="41"/>
      <c r="F147" s="219" t="s">
        <v>245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83</v>
      </c>
    </row>
    <row r="148" s="2" customFormat="1" ht="16.5" customHeight="1">
      <c r="A148" s="39"/>
      <c r="B148" s="40"/>
      <c r="C148" s="205" t="s">
        <v>267</v>
      </c>
      <c r="D148" s="205" t="s">
        <v>127</v>
      </c>
      <c r="E148" s="206" t="s">
        <v>246</v>
      </c>
      <c r="F148" s="207" t="s">
        <v>247</v>
      </c>
      <c r="G148" s="208" t="s">
        <v>225</v>
      </c>
      <c r="H148" s="209">
        <v>26.100000000000001</v>
      </c>
      <c r="I148" s="210"/>
      <c r="J148" s="211">
        <f>ROUND(I148*H148,2)</f>
        <v>0</v>
      </c>
      <c r="K148" s="207" t="s">
        <v>131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132</v>
      </c>
      <c r="AT148" s="216" t="s">
        <v>127</v>
      </c>
      <c r="AU148" s="216" t="s">
        <v>83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132</v>
      </c>
      <c r="BM148" s="216" t="s">
        <v>554</v>
      </c>
    </row>
    <row r="149" s="2" customFormat="1">
      <c r="A149" s="39"/>
      <c r="B149" s="40"/>
      <c r="C149" s="41"/>
      <c r="D149" s="218" t="s">
        <v>134</v>
      </c>
      <c r="E149" s="41"/>
      <c r="F149" s="219" t="s">
        <v>249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83</v>
      </c>
    </row>
    <row r="150" s="2" customFormat="1">
      <c r="A150" s="39"/>
      <c r="B150" s="40"/>
      <c r="C150" s="41"/>
      <c r="D150" s="225" t="s">
        <v>162</v>
      </c>
      <c r="E150" s="41"/>
      <c r="F150" s="245" t="s">
        <v>250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162</v>
      </c>
      <c r="AU150" s="18" t="s">
        <v>83</v>
      </c>
    </row>
    <row r="151" s="13" customFormat="1">
      <c r="A151" s="13"/>
      <c r="B151" s="223"/>
      <c r="C151" s="224"/>
      <c r="D151" s="225" t="s">
        <v>136</v>
      </c>
      <c r="E151" s="226" t="s">
        <v>19</v>
      </c>
      <c r="F151" s="227" t="s">
        <v>555</v>
      </c>
      <c r="G151" s="224"/>
      <c r="H151" s="228">
        <v>26.100000000000001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136</v>
      </c>
      <c r="AU151" s="234" t="s">
        <v>83</v>
      </c>
      <c r="AV151" s="13" t="s">
        <v>83</v>
      </c>
      <c r="AW151" s="13" t="s">
        <v>35</v>
      </c>
      <c r="AX151" s="13" t="s">
        <v>81</v>
      </c>
      <c r="AY151" s="234" t="s">
        <v>124</v>
      </c>
    </row>
    <row r="152" s="12" customFormat="1" ht="22.8" customHeight="1">
      <c r="A152" s="12"/>
      <c r="B152" s="189"/>
      <c r="C152" s="190"/>
      <c r="D152" s="191" t="s">
        <v>72</v>
      </c>
      <c r="E152" s="203" t="s">
        <v>252</v>
      </c>
      <c r="F152" s="203" t="s">
        <v>253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SUM(P153:P193)</f>
        <v>0</v>
      </c>
      <c r="Q152" s="197"/>
      <c r="R152" s="198">
        <f>SUM(R153:R193)</f>
        <v>6.62974</v>
      </c>
      <c r="S152" s="197"/>
      <c r="T152" s="199">
        <f>SUM(T153:T193)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81</v>
      </c>
      <c r="AT152" s="201" t="s">
        <v>72</v>
      </c>
      <c r="AU152" s="201" t="s">
        <v>81</v>
      </c>
      <c r="AY152" s="200" t="s">
        <v>124</v>
      </c>
      <c r="BK152" s="202">
        <f>SUM(BK153:BK193)</f>
        <v>0</v>
      </c>
    </row>
    <row r="153" s="2" customFormat="1" ht="21.75" customHeight="1">
      <c r="A153" s="39"/>
      <c r="B153" s="40"/>
      <c r="C153" s="205" t="s">
        <v>271</v>
      </c>
      <c r="D153" s="205" t="s">
        <v>127</v>
      </c>
      <c r="E153" s="206" t="s">
        <v>255</v>
      </c>
      <c r="F153" s="207" t="s">
        <v>256</v>
      </c>
      <c r="G153" s="208" t="s">
        <v>130</v>
      </c>
      <c r="H153" s="209">
        <v>527</v>
      </c>
      <c r="I153" s="210"/>
      <c r="J153" s="211">
        <f>ROUND(I153*H153,2)</f>
        <v>0</v>
      </c>
      <c r="K153" s="207" t="s">
        <v>131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132</v>
      </c>
      <c r="AT153" s="216" t="s">
        <v>127</v>
      </c>
      <c r="AU153" s="216" t="s">
        <v>83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132</v>
      </c>
      <c r="BM153" s="216" t="s">
        <v>556</v>
      </c>
    </row>
    <row r="154" s="2" customFormat="1">
      <c r="A154" s="39"/>
      <c r="B154" s="40"/>
      <c r="C154" s="41"/>
      <c r="D154" s="218" t="s">
        <v>134</v>
      </c>
      <c r="E154" s="41"/>
      <c r="F154" s="219" t="s">
        <v>258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134</v>
      </c>
      <c r="AU154" s="18" t="s">
        <v>83</v>
      </c>
    </row>
    <row r="155" s="13" customFormat="1">
      <c r="A155" s="13"/>
      <c r="B155" s="223"/>
      <c r="C155" s="224"/>
      <c r="D155" s="225" t="s">
        <v>136</v>
      </c>
      <c r="E155" s="226" t="s">
        <v>19</v>
      </c>
      <c r="F155" s="227" t="s">
        <v>557</v>
      </c>
      <c r="G155" s="224"/>
      <c r="H155" s="228">
        <v>330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136</v>
      </c>
      <c r="AU155" s="234" t="s">
        <v>83</v>
      </c>
      <c r="AV155" s="13" t="s">
        <v>83</v>
      </c>
      <c r="AW155" s="13" t="s">
        <v>35</v>
      </c>
      <c r="AX155" s="13" t="s">
        <v>73</v>
      </c>
      <c r="AY155" s="234" t="s">
        <v>124</v>
      </c>
    </row>
    <row r="156" s="13" customFormat="1">
      <c r="A156" s="13"/>
      <c r="B156" s="223"/>
      <c r="C156" s="224"/>
      <c r="D156" s="225" t="s">
        <v>136</v>
      </c>
      <c r="E156" s="226" t="s">
        <v>19</v>
      </c>
      <c r="F156" s="227" t="s">
        <v>558</v>
      </c>
      <c r="G156" s="224"/>
      <c r="H156" s="228">
        <v>197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136</v>
      </c>
      <c r="AU156" s="234" t="s">
        <v>83</v>
      </c>
      <c r="AV156" s="13" t="s">
        <v>83</v>
      </c>
      <c r="AW156" s="13" t="s">
        <v>35</v>
      </c>
      <c r="AX156" s="13" t="s">
        <v>73</v>
      </c>
      <c r="AY156" s="234" t="s">
        <v>124</v>
      </c>
    </row>
    <row r="157" s="14" customFormat="1">
      <c r="A157" s="14"/>
      <c r="B157" s="246"/>
      <c r="C157" s="247"/>
      <c r="D157" s="225" t="s">
        <v>136</v>
      </c>
      <c r="E157" s="248" t="s">
        <v>19</v>
      </c>
      <c r="F157" s="249" t="s">
        <v>261</v>
      </c>
      <c r="G157" s="247"/>
      <c r="H157" s="250">
        <v>527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136</v>
      </c>
      <c r="AU157" s="256" t="s">
        <v>83</v>
      </c>
      <c r="AV157" s="14" t="s">
        <v>132</v>
      </c>
      <c r="AW157" s="14" t="s">
        <v>35</v>
      </c>
      <c r="AX157" s="14" t="s">
        <v>81</v>
      </c>
      <c r="AY157" s="256" t="s">
        <v>124</v>
      </c>
    </row>
    <row r="158" s="2" customFormat="1" ht="21.75" customHeight="1">
      <c r="A158" s="39"/>
      <c r="B158" s="40"/>
      <c r="C158" s="205" t="s">
        <v>275</v>
      </c>
      <c r="D158" s="205" t="s">
        <v>127</v>
      </c>
      <c r="E158" s="206" t="s">
        <v>263</v>
      </c>
      <c r="F158" s="207" t="s">
        <v>264</v>
      </c>
      <c r="G158" s="208" t="s">
        <v>130</v>
      </c>
      <c r="H158" s="209">
        <v>527</v>
      </c>
      <c r="I158" s="210"/>
      <c r="J158" s="211">
        <f>ROUND(I158*H158,2)</f>
        <v>0</v>
      </c>
      <c r="K158" s="207" t="s">
        <v>131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132</v>
      </c>
      <c r="AT158" s="216" t="s">
        <v>127</v>
      </c>
      <c r="AU158" s="216" t="s">
        <v>83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132</v>
      </c>
      <c r="BM158" s="216" t="s">
        <v>559</v>
      </c>
    </row>
    <row r="159" s="2" customFormat="1">
      <c r="A159" s="39"/>
      <c r="B159" s="40"/>
      <c r="C159" s="41"/>
      <c r="D159" s="218" t="s">
        <v>134</v>
      </c>
      <c r="E159" s="41"/>
      <c r="F159" s="219" t="s">
        <v>266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83</v>
      </c>
    </row>
    <row r="160" s="2" customFormat="1" ht="16.5" customHeight="1">
      <c r="A160" s="39"/>
      <c r="B160" s="40"/>
      <c r="C160" s="235" t="s">
        <v>279</v>
      </c>
      <c r="D160" s="235" t="s">
        <v>143</v>
      </c>
      <c r="E160" s="236" t="s">
        <v>268</v>
      </c>
      <c r="F160" s="237" t="s">
        <v>269</v>
      </c>
      <c r="G160" s="238" t="s">
        <v>130</v>
      </c>
      <c r="H160" s="239">
        <v>108</v>
      </c>
      <c r="I160" s="240"/>
      <c r="J160" s="241">
        <f>ROUND(I160*H160,2)</f>
        <v>0</v>
      </c>
      <c r="K160" s="237" t="s">
        <v>19</v>
      </c>
      <c r="L160" s="242"/>
      <c r="M160" s="243" t="s">
        <v>19</v>
      </c>
      <c r="N160" s="244" t="s">
        <v>44</v>
      </c>
      <c r="O160" s="85"/>
      <c r="P160" s="214">
        <f>O160*H160</f>
        <v>0</v>
      </c>
      <c r="Q160" s="214">
        <v>0.01</v>
      </c>
      <c r="R160" s="214">
        <f>Q160*H160</f>
        <v>1.0800000000000001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143</v>
      </c>
      <c r="AU160" s="216" t="s">
        <v>83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132</v>
      </c>
      <c r="BM160" s="216" t="s">
        <v>560</v>
      </c>
    </row>
    <row r="161" s="2" customFormat="1" ht="16.5" customHeight="1">
      <c r="A161" s="39"/>
      <c r="B161" s="40"/>
      <c r="C161" s="235" t="s">
        <v>283</v>
      </c>
      <c r="D161" s="235" t="s">
        <v>143</v>
      </c>
      <c r="E161" s="236" t="s">
        <v>272</v>
      </c>
      <c r="F161" s="237" t="s">
        <v>273</v>
      </c>
      <c r="G161" s="238" t="s">
        <v>130</v>
      </c>
      <c r="H161" s="239">
        <v>108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5"/>
      <c r="P161" s="214">
        <f>O161*H161</f>
        <v>0</v>
      </c>
      <c r="Q161" s="214">
        <v>0.01</v>
      </c>
      <c r="R161" s="214">
        <f>Q161*H161</f>
        <v>1.0800000000000001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146</v>
      </c>
      <c r="AT161" s="216" t="s">
        <v>143</v>
      </c>
      <c r="AU161" s="216" t="s">
        <v>83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132</v>
      </c>
      <c r="BM161" s="216" t="s">
        <v>561</v>
      </c>
    </row>
    <row r="162" s="2" customFormat="1" ht="16.5" customHeight="1">
      <c r="A162" s="39"/>
      <c r="B162" s="40"/>
      <c r="C162" s="235" t="s">
        <v>287</v>
      </c>
      <c r="D162" s="235" t="s">
        <v>143</v>
      </c>
      <c r="E162" s="236" t="s">
        <v>276</v>
      </c>
      <c r="F162" s="237" t="s">
        <v>277</v>
      </c>
      <c r="G162" s="238" t="s">
        <v>130</v>
      </c>
      <c r="H162" s="239">
        <v>114</v>
      </c>
      <c r="I162" s="240"/>
      <c r="J162" s="241">
        <f>ROUND(I162*H162,2)</f>
        <v>0</v>
      </c>
      <c r="K162" s="237" t="s">
        <v>19</v>
      </c>
      <c r="L162" s="242"/>
      <c r="M162" s="243" t="s">
        <v>19</v>
      </c>
      <c r="N162" s="244" t="s">
        <v>44</v>
      </c>
      <c r="O162" s="85"/>
      <c r="P162" s="214">
        <f>O162*H162</f>
        <v>0</v>
      </c>
      <c r="Q162" s="214">
        <v>0.01</v>
      </c>
      <c r="R162" s="214">
        <f>Q162*H162</f>
        <v>1.1400000000000001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146</v>
      </c>
      <c r="AT162" s="216" t="s">
        <v>143</v>
      </c>
      <c r="AU162" s="216" t="s">
        <v>83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81</v>
      </c>
      <c r="BK162" s="217">
        <f>ROUND(I162*H162,2)</f>
        <v>0</v>
      </c>
      <c r="BL162" s="18" t="s">
        <v>132</v>
      </c>
      <c r="BM162" s="216" t="s">
        <v>562</v>
      </c>
    </row>
    <row r="163" s="2" customFormat="1" ht="16.5" customHeight="1">
      <c r="A163" s="39"/>
      <c r="B163" s="40"/>
      <c r="C163" s="235" t="s">
        <v>291</v>
      </c>
      <c r="D163" s="235" t="s">
        <v>143</v>
      </c>
      <c r="E163" s="236" t="s">
        <v>280</v>
      </c>
      <c r="F163" s="237" t="s">
        <v>281</v>
      </c>
      <c r="G163" s="238" t="s">
        <v>130</v>
      </c>
      <c r="H163" s="239">
        <v>65</v>
      </c>
      <c r="I163" s="240"/>
      <c r="J163" s="241">
        <f>ROUND(I163*H163,2)</f>
        <v>0</v>
      </c>
      <c r="K163" s="237" t="s">
        <v>19</v>
      </c>
      <c r="L163" s="242"/>
      <c r="M163" s="243" t="s">
        <v>19</v>
      </c>
      <c r="N163" s="244" t="s">
        <v>44</v>
      </c>
      <c r="O163" s="85"/>
      <c r="P163" s="214">
        <f>O163*H163</f>
        <v>0</v>
      </c>
      <c r="Q163" s="214">
        <v>0.01</v>
      </c>
      <c r="R163" s="214">
        <f>Q163*H163</f>
        <v>0.65000000000000002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146</v>
      </c>
      <c r="AT163" s="216" t="s">
        <v>143</v>
      </c>
      <c r="AU163" s="216" t="s">
        <v>83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132</v>
      </c>
      <c r="BM163" s="216" t="s">
        <v>563</v>
      </c>
    </row>
    <row r="164" s="2" customFormat="1" ht="16.5" customHeight="1">
      <c r="A164" s="39"/>
      <c r="B164" s="40"/>
      <c r="C164" s="235" t="s">
        <v>295</v>
      </c>
      <c r="D164" s="235" t="s">
        <v>143</v>
      </c>
      <c r="E164" s="236" t="s">
        <v>284</v>
      </c>
      <c r="F164" s="237" t="s">
        <v>285</v>
      </c>
      <c r="G164" s="238" t="s">
        <v>130</v>
      </c>
      <c r="H164" s="239">
        <v>65</v>
      </c>
      <c r="I164" s="240"/>
      <c r="J164" s="241">
        <f>ROUND(I164*H164,2)</f>
        <v>0</v>
      </c>
      <c r="K164" s="237" t="s">
        <v>19</v>
      </c>
      <c r="L164" s="242"/>
      <c r="M164" s="243" t="s">
        <v>19</v>
      </c>
      <c r="N164" s="244" t="s">
        <v>44</v>
      </c>
      <c r="O164" s="85"/>
      <c r="P164" s="214">
        <f>O164*H164</f>
        <v>0</v>
      </c>
      <c r="Q164" s="214">
        <v>0.01</v>
      </c>
      <c r="R164" s="214">
        <f>Q164*H164</f>
        <v>0.65000000000000002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146</v>
      </c>
      <c r="AT164" s="216" t="s">
        <v>143</v>
      </c>
      <c r="AU164" s="216" t="s">
        <v>83</v>
      </c>
      <c r="AY164" s="18" t="s">
        <v>124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132</v>
      </c>
      <c r="BM164" s="216" t="s">
        <v>564</v>
      </c>
    </row>
    <row r="165" s="2" customFormat="1" ht="16.5" customHeight="1">
      <c r="A165" s="39"/>
      <c r="B165" s="40"/>
      <c r="C165" s="235" t="s">
        <v>300</v>
      </c>
      <c r="D165" s="235" t="s">
        <v>143</v>
      </c>
      <c r="E165" s="236" t="s">
        <v>288</v>
      </c>
      <c r="F165" s="237" t="s">
        <v>289</v>
      </c>
      <c r="G165" s="238" t="s">
        <v>130</v>
      </c>
      <c r="H165" s="239">
        <v>67</v>
      </c>
      <c r="I165" s="240"/>
      <c r="J165" s="241">
        <f>ROUND(I165*H165,2)</f>
        <v>0</v>
      </c>
      <c r="K165" s="237" t="s">
        <v>19</v>
      </c>
      <c r="L165" s="242"/>
      <c r="M165" s="243" t="s">
        <v>19</v>
      </c>
      <c r="N165" s="244" t="s">
        <v>44</v>
      </c>
      <c r="O165" s="85"/>
      <c r="P165" s="214">
        <f>O165*H165</f>
        <v>0</v>
      </c>
      <c r="Q165" s="214">
        <v>0.01</v>
      </c>
      <c r="R165" s="214">
        <f>Q165*H165</f>
        <v>0.67000000000000004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146</v>
      </c>
      <c r="AT165" s="216" t="s">
        <v>143</v>
      </c>
      <c r="AU165" s="216" t="s">
        <v>83</v>
      </c>
      <c r="AY165" s="18" t="s">
        <v>124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132</v>
      </c>
      <c r="BM165" s="216" t="s">
        <v>565</v>
      </c>
    </row>
    <row r="166" s="2" customFormat="1" ht="16.5" customHeight="1">
      <c r="A166" s="39"/>
      <c r="B166" s="40"/>
      <c r="C166" s="205" t="s">
        <v>306</v>
      </c>
      <c r="D166" s="205" t="s">
        <v>127</v>
      </c>
      <c r="E166" s="206" t="s">
        <v>292</v>
      </c>
      <c r="F166" s="207" t="s">
        <v>293</v>
      </c>
      <c r="G166" s="208" t="s">
        <v>130</v>
      </c>
      <c r="H166" s="209">
        <v>527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44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132</v>
      </c>
      <c r="AT166" s="216" t="s">
        <v>127</v>
      </c>
      <c r="AU166" s="216" t="s">
        <v>83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132</v>
      </c>
      <c r="BM166" s="216" t="s">
        <v>566</v>
      </c>
    </row>
    <row r="167" s="2" customFormat="1" ht="16.5" customHeight="1">
      <c r="A167" s="39"/>
      <c r="B167" s="40"/>
      <c r="C167" s="235" t="s">
        <v>310</v>
      </c>
      <c r="D167" s="235" t="s">
        <v>143</v>
      </c>
      <c r="E167" s="236" t="s">
        <v>296</v>
      </c>
      <c r="F167" s="237" t="s">
        <v>159</v>
      </c>
      <c r="G167" s="238" t="s">
        <v>160</v>
      </c>
      <c r="H167" s="239">
        <v>10.539999999999999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44</v>
      </c>
      <c r="O167" s="85"/>
      <c r="P167" s="214">
        <f>O167*H167</f>
        <v>0</v>
      </c>
      <c r="Q167" s="214">
        <v>0.001</v>
      </c>
      <c r="R167" s="214">
        <f>Q167*H167</f>
        <v>0.010539999999999999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146</v>
      </c>
      <c r="AT167" s="216" t="s">
        <v>143</v>
      </c>
      <c r="AU167" s="216" t="s">
        <v>83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132</v>
      </c>
      <c r="BM167" s="216" t="s">
        <v>567</v>
      </c>
    </row>
    <row r="168" s="2" customFormat="1">
      <c r="A168" s="39"/>
      <c r="B168" s="40"/>
      <c r="C168" s="41"/>
      <c r="D168" s="225" t="s">
        <v>162</v>
      </c>
      <c r="E168" s="41"/>
      <c r="F168" s="245" t="s">
        <v>298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162</v>
      </c>
      <c r="AU168" s="18" t="s">
        <v>83</v>
      </c>
    </row>
    <row r="169" s="13" customFormat="1">
      <c r="A169" s="13"/>
      <c r="B169" s="223"/>
      <c r="C169" s="224"/>
      <c r="D169" s="225" t="s">
        <v>136</v>
      </c>
      <c r="E169" s="224"/>
      <c r="F169" s="227" t="s">
        <v>568</v>
      </c>
      <c r="G169" s="224"/>
      <c r="H169" s="228">
        <v>10.539999999999999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136</v>
      </c>
      <c r="AU169" s="234" t="s">
        <v>83</v>
      </c>
      <c r="AV169" s="13" t="s">
        <v>83</v>
      </c>
      <c r="AW169" s="13" t="s">
        <v>4</v>
      </c>
      <c r="AX169" s="13" t="s">
        <v>81</v>
      </c>
      <c r="AY169" s="234" t="s">
        <v>124</v>
      </c>
    </row>
    <row r="170" s="2" customFormat="1" ht="16.5" customHeight="1">
      <c r="A170" s="39"/>
      <c r="B170" s="40"/>
      <c r="C170" s="205" t="s">
        <v>317</v>
      </c>
      <c r="D170" s="205" t="s">
        <v>127</v>
      </c>
      <c r="E170" s="206" t="s">
        <v>301</v>
      </c>
      <c r="F170" s="207" t="s">
        <v>302</v>
      </c>
      <c r="G170" s="208" t="s">
        <v>168</v>
      </c>
      <c r="H170" s="209">
        <v>0.016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44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132</v>
      </c>
      <c r="AT170" s="216" t="s">
        <v>127</v>
      </c>
      <c r="AU170" s="216" t="s">
        <v>83</v>
      </c>
      <c r="AY170" s="18" t="s">
        <v>124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132</v>
      </c>
      <c r="BM170" s="216" t="s">
        <v>569</v>
      </c>
    </row>
    <row r="171" s="2" customFormat="1">
      <c r="A171" s="39"/>
      <c r="B171" s="40"/>
      <c r="C171" s="41"/>
      <c r="D171" s="225" t="s">
        <v>162</v>
      </c>
      <c r="E171" s="41"/>
      <c r="F171" s="245" t="s">
        <v>304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83</v>
      </c>
    </row>
    <row r="172" s="13" customFormat="1">
      <c r="A172" s="13"/>
      <c r="B172" s="223"/>
      <c r="C172" s="224"/>
      <c r="D172" s="225" t="s">
        <v>136</v>
      </c>
      <c r="E172" s="226" t="s">
        <v>19</v>
      </c>
      <c r="F172" s="227" t="s">
        <v>570</v>
      </c>
      <c r="G172" s="224"/>
      <c r="H172" s="228">
        <v>0.016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136</v>
      </c>
      <c r="AU172" s="234" t="s">
        <v>83</v>
      </c>
      <c r="AV172" s="13" t="s">
        <v>83</v>
      </c>
      <c r="AW172" s="13" t="s">
        <v>35</v>
      </c>
      <c r="AX172" s="13" t="s">
        <v>81</v>
      </c>
      <c r="AY172" s="234" t="s">
        <v>124</v>
      </c>
    </row>
    <row r="173" s="2" customFormat="1" ht="16.5" customHeight="1">
      <c r="A173" s="39"/>
      <c r="B173" s="40"/>
      <c r="C173" s="235" t="s">
        <v>322</v>
      </c>
      <c r="D173" s="235" t="s">
        <v>143</v>
      </c>
      <c r="E173" s="236" t="s">
        <v>307</v>
      </c>
      <c r="F173" s="237" t="s">
        <v>174</v>
      </c>
      <c r="G173" s="238" t="s">
        <v>160</v>
      </c>
      <c r="H173" s="239">
        <v>16</v>
      </c>
      <c r="I173" s="240"/>
      <c r="J173" s="241">
        <f>ROUND(I173*H173,2)</f>
        <v>0</v>
      </c>
      <c r="K173" s="237" t="s">
        <v>19</v>
      </c>
      <c r="L173" s="242"/>
      <c r="M173" s="243" t="s">
        <v>19</v>
      </c>
      <c r="N173" s="244" t="s">
        <v>44</v>
      </c>
      <c r="O173" s="85"/>
      <c r="P173" s="214">
        <f>O173*H173</f>
        <v>0</v>
      </c>
      <c r="Q173" s="214">
        <v>0.001</v>
      </c>
      <c r="R173" s="214">
        <f>Q173*H173</f>
        <v>0.016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146</v>
      </c>
      <c r="AT173" s="216" t="s">
        <v>143</v>
      </c>
      <c r="AU173" s="216" t="s">
        <v>83</v>
      </c>
      <c r="AY173" s="18" t="s">
        <v>124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132</v>
      </c>
      <c r="BM173" s="216" t="s">
        <v>571</v>
      </c>
    </row>
    <row r="174" s="13" customFormat="1">
      <c r="A174" s="13"/>
      <c r="B174" s="223"/>
      <c r="C174" s="224"/>
      <c r="D174" s="225" t="s">
        <v>136</v>
      </c>
      <c r="E174" s="224"/>
      <c r="F174" s="227" t="s">
        <v>309</v>
      </c>
      <c r="G174" s="224"/>
      <c r="H174" s="228">
        <v>16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136</v>
      </c>
      <c r="AU174" s="234" t="s">
        <v>83</v>
      </c>
      <c r="AV174" s="13" t="s">
        <v>83</v>
      </c>
      <c r="AW174" s="13" t="s">
        <v>4</v>
      </c>
      <c r="AX174" s="13" t="s">
        <v>81</v>
      </c>
      <c r="AY174" s="234" t="s">
        <v>124</v>
      </c>
    </row>
    <row r="175" s="2" customFormat="1" ht="16.5" customHeight="1">
      <c r="A175" s="39"/>
      <c r="B175" s="40"/>
      <c r="C175" s="205" t="s">
        <v>327</v>
      </c>
      <c r="D175" s="205" t="s">
        <v>127</v>
      </c>
      <c r="E175" s="206" t="s">
        <v>311</v>
      </c>
      <c r="F175" s="207" t="s">
        <v>312</v>
      </c>
      <c r="G175" s="208" t="s">
        <v>225</v>
      </c>
      <c r="H175" s="209">
        <v>10.539999999999999</v>
      </c>
      <c r="I175" s="210"/>
      <c r="J175" s="211">
        <f>ROUND(I175*H175,2)</f>
        <v>0</v>
      </c>
      <c r="K175" s="207" t="s">
        <v>131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132</v>
      </c>
      <c r="AT175" s="216" t="s">
        <v>127</v>
      </c>
      <c r="AU175" s="216" t="s">
        <v>83</v>
      </c>
      <c r="AY175" s="18" t="s">
        <v>124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132</v>
      </c>
      <c r="BM175" s="216" t="s">
        <v>572</v>
      </c>
    </row>
    <row r="176" s="2" customFormat="1">
      <c r="A176" s="39"/>
      <c r="B176" s="40"/>
      <c r="C176" s="41"/>
      <c r="D176" s="218" t="s">
        <v>134</v>
      </c>
      <c r="E176" s="41"/>
      <c r="F176" s="219" t="s">
        <v>314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83</v>
      </c>
    </row>
    <row r="177" s="2" customFormat="1">
      <c r="A177" s="39"/>
      <c r="B177" s="40"/>
      <c r="C177" s="41"/>
      <c r="D177" s="225" t="s">
        <v>162</v>
      </c>
      <c r="E177" s="41"/>
      <c r="F177" s="245" t="s">
        <v>315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83</v>
      </c>
    </row>
    <row r="178" s="13" customFormat="1">
      <c r="A178" s="13"/>
      <c r="B178" s="223"/>
      <c r="C178" s="224"/>
      <c r="D178" s="225" t="s">
        <v>136</v>
      </c>
      <c r="E178" s="226" t="s">
        <v>19</v>
      </c>
      <c r="F178" s="227" t="s">
        <v>573</v>
      </c>
      <c r="G178" s="224"/>
      <c r="H178" s="228">
        <v>10.539999999999999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136</v>
      </c>
      <c r="AU178" s="234" t="s">
        <v>83</v>
      </c>
      <c r="AV178" s="13" t="s">
        <v>83</v>
      </c>
      <c r="AW178" s="13" t="s">
        <v>35</v>
      </c>
      <c r="AX178" s="13" t="s">
        <v>81</v>
      </c>
      <c r="AY178" s="234" t="s">
        <v>124</v>
      </c>
    </row>
    <row r="179" s="2" customFormat="1" ht="16.5" customHeight="1">
      <c r="A179" s="39"/>
      <c r="B179" s="40"/>
      <c r="C179" s="205" t="s">
        <v>334</v>
      </c>
      <c r="D179" s="205" t="s">
        <v>127</v>
      </c>
      <c r="E179" s="206" t="s">
        <v>318</v>
      </c>
      <c r="F179" s="207" t="s">
        <v>319</v>
      </c>
      <c r="G179" s="208" t="s">
        <v>225</v>
      </c>
      <c r="H179" s="209">
        <v>10.539999999999999</v>
      </c>
      <c r="I179" s="210"/>
      <c r="J179" s="211">
        <f>ROUND(I179*H179,2)</f>
        <v>0</v>
      </c>
      <c r="K179" s="207" t="s">
        <v>131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132</v>
      </c>
      <c r="AT179" s="216" t="s">
        <v>127</v>
      </c>
      <c r="AU179" s="216" t="s">
        <v>83</v>
      </c>
      <c r="AY179" s="18" t="s">
        <v>124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132</v>
      </c>
      <c r="BM179" s="216" t="s">
        <v>574</v>
      </c>
    </row>
    <row r="180" s="2" customFormat="1">
      <c r="A180" s="39"/>
      <c r="B180" s="40"/>
      <c r="C180" s="41"/>
      <c r="D180" s="218" t="s">
        <v>134</v>
      </c>
      <c r="E180" s="41"/>
      <c r="F180" s="219" t="s">
        <v>321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83</v>
      </c>
    </row>
    <row r="181" s="2" customFormat="1" ht="16.5" customHeight="1">
      <c r="A181" s="39"/>
      <c r="B181" s="40"/>
      <c r="C181" s="205" t="s">
        <v>342</v>
      </c>
      <c r="D181" s="205" t="s">
        <v>127</v>
      </c>
      <c r="E181" s="206" t="s">
        <v>323</v>
      </c>
      <c r="F181" s="207" t="s">
        <v>247</v>
      </c>
      <c r="G181" s="208" t="s">
        <v>225</v>
      </c>
      <c r="H181" s="209">
        <v>52.700000000000003</v>
      </c>
      <c r="I181" s="210"/>
      <c r="J181" s="211">
        <f>ROUND(I181*H181,2)</f>
        <v>0</v>
      </c>
      <c r="K181" s="207" t="s">
        <v>131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132</v>
      </c>
      <c r="AT181" s="216" t="s">
        <v>127</v>
      </c>
      <c r="AU181" s="216" t="s">
        <v>83</v>
      </c>
      <c r="AY181" s="18" t="s">
        <v>124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132</v>
      </c>
      <c r="BM181" s="216" t="s">
        <v>575</v>
      </c>
    </row>
    <row r="182" s="2" customFormat="1">
      <c r="A182" s="39"/>
      <c r="B182" s="40"/>
      <c r="C182" s="41"/>
      <c r="D182" s="218" t="s">
        <v>134</v>
      </c>
      <c r="E182" s="41"/>
      <c r="F182" s="219" t="s">
        <v>325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83</v>
      </c>
    </row>
    <row r="183" s="2" customFormat="1">
      <c r="A183" s="39"/>
      <c r="B183" s="40"/>
      <c r="C183" s="41"/>
      <c r="D183" s="225" t="s">
        <v>162</v>
      </c>
      <c r="E183" s="41"/>
      <c r="F183" s="245" t="s">
        <v>250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83</v>
      </c>
    </row>
    <row r="184" s="13" customFormat="1">
      <c r="A184" s="13"/>
      <c r="B184" s="223"/>
      <c r="C184" s="224"/>
      <c r="D184" s="225" t="s">
        <v>136</v>
      </c>
      <c r="E184" s="226" t="s">
        <v>19</v>
      </c>
      <c r="F184" s="227" t="s">
        <v>576</v>
      </c>
      <c r="G184" s="224"/>
      <c r="H184" s="228">
        <v>52.700000000000003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136</v>
      </c>
      <c r="AU184" s="234" t="s">
        <v>83</v>
      </c>
      <c r="AV184" s="13" t="s">
        <v>83</v>
      </c>
      <c r="AW184" s="13" t="s">
        <v>35</v>
      </c>
      <c r="AX184" s="13" t="s">
        <v>81</v>
      </c>
      <c r="AY184" s="234" t="s">
        <v>124</v>
      </c>
    </row>
    <row r="185" s="2" customFormat="1" ht="16.5" customHeight="1">
      <c r="A185" s="39"/>
      <c r="B185" s="40"/>
      <c r="C185" s="205" t="s">
        <v>352</v>
      </c>
      <c r="D185" s="205" t="s">
        <v>127</v>
      </c>
      <c r="E185" s="206" t="s">
        <v>328</v>
      </c>
      <c r="F185" s="207" t="s">
        <v>329</v>
      </c>
      <c r="G185" s="208" t="s">
        <v>330</v>
      </c>
      <c r="H185" s="209">
        <v>1320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0.0010100000000000001</v>
      </c>
      <c r="R185" s="214">
        <f>Q185*H185</f>
        <v>1.3332000000000002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132</v>
      </c>
      <c r="AT185" s="216" t="s">
        <v>127</v>
      </c>
      <c r="AU185" s="216" t="s">
        <v>83</v>
      </c>
      <c r="AY185" s="18" t="s">
        <v>124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132</v>
      </c>
      <c r="BM185" s="216" t="s">
        <v>577</v>
      </c>
    </row>
    <row r="186" s="2" customFormat="1">
      <c r="A186" s="39"/>
      <c r="B186" s="40"/>
      <c r="C186" s="41"/>
      <c r="D186" s="225" t="s">
        <v>162</v>
      </c>
      <c r="E186" s="41"/>
      <c r="F186" s="245" t="s">
        <v>332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83</v>
      </c>
    </row>
    <row r="187" s="13" customFormat="1">
      <c r="A187" s="13"/>
      <c r="B187" s="223"/>
      <c r="C187" s="224"/>
      <c r="D187" s="225" t="s">
        <v>136</v>
      </c>
      <c r="E187" s="226" t="s">
        <v>19</v>
      </c>
      <c r="F187" s="227" t="s">
        <v>578</v>
      </c>
      <c r="G187" s="224"/>
      <c r="H187" s="228">
        <v>1080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136</v>
      </c>
      <c r="AU187" s="234" t="s">
        <v>83</v>
      </c>
      <c r="AV187" s="13" t="s">
        <v>83</v>
      </c>
      <c r="AW187" s="13" t="s">
        <v>35</v>
      </c>
      <c r="AX187" s="13" t="s">
        <v>73</v>
      </c>
      <c r="AY187" s="234" t="s">
        <v>124</v>
      </c>
    </row>
    <row r="188" s="13" customFormat="1">
      <c r="A188" s="13"/>
      <c r="B188" s="223"/>
      <c r="C188" s="224"/>
      <c r="D188" s="225" t="s">
        <v>136</v>
      </c>
      <c r="E188" s="226" t="s">
        <v>19</v>
      </c>
      <c r="F188" s="227" t="s">
        <v>579</v>
      </c>
      <c r="G188" s="224"/>
      <c r="H188" s="228">
        <v>80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136</v>
      </c>
      <c r="AU188" s="234" t="s">
        <v>83</v>
      </c>
      <c r="AV188" s="13" t="s">
        <v>83</v>
      </c>
      <c r="AW188" s="13" t="s">
        <v>35</v>
      </c>
      <c r="AX188" s="13" t="s">
        <v>73</v>
      </c>
      <c r="AY188" s="234" t="s">
        <v>124</v>
      </c>
    </row>
    <row r="189" s="13" customFormat="1">
      <c r="A189" s="13"/>
      <c r="B189" s="223"/>
      <c r="C189" s="224"/>
      <c r="D189" s="225" t="s">
        <v>136</v>
      </c>
      <c r="E189" s="226" t="s">
        <v>19</v>
      </c>
      <c r="F189" s="227" t="s">
        <v>580</v>
      </c>
      <c r="G189" s="224"/>
      <c r="H189" s="228">
        <v>160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136</v>
      </c>
      <c r="AU189" s="234" t="s">
        <v>83</v>
      </c>
      <c r="AV189" s="13" t="s">
        <v>83</v>
      </c>
      <c r="AW189" s="13" t="s">
        <v>35</v>
      </c>
      <c r="AX189" s="13" t="s">
        <v>73</v>
      </c>
      <c r="AY189" s="234" t="s">
        <v>124</v>
      </c>
    </row>
    <row r="190" s="14" customFormat="1">
      <c r="A190" s="14"/>
      <c r="B190" s="246"/>
      <c r="C190" s="247"/>
      <c r="D190" s="225" t="s">
        <v>136</v>
      </c>
      <c r="E190" s="248" t="s">
        <v>19</v>
      </c>
      <c r="F190" s="249" t="s">
        <v>261</v>
      </c>
      <c r="G190" s="247"/>
      <c r="H190" s="250">
        <v>1320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136</v>
      </c>
      <c r="AU190" s="256" t="s">
        <v>83</v>
      </c>
      <c r="AV190" s="14" t="s">
        <v>132</v>
      </c>
      <c r="AW190" s="14" t="s">
        <v>35</v>
      </c>
      <c r="AX190" s="14" t="s">
        <v>81</v>
      </c>
      <c r="AY190" s="256" t="s">
        <v>124</v>
      </c>
    </row>
    <row r="191" s="2" customFormat="1" ht="16.5" customHeight="1">
      <c r="A191" s="39"/>
      <c r="B191" s="40"/>
      <c r="C191" s="205" t="s">
        <v>359</v>
      </c>
      <c r="D191" s="205" t="s">
        <v>127</v>
      </c>
      <c r="E191" s="206" t="s">
        <v>335</v>
      </c>
      <c r="F191" s="207" t="s">
        <v>336</v>
      </c>
      <c r="G191" s="208" t="s">
        <v>130</v>
      </c>
      <c r="H191" s="209">
        <v>527</v>
      </c>
      <c r="I191" s="210"/>
      <c r="J191" s="211">
        <f>ROUND(I191*H191,2)</f>
        <v>0</v>
      </c>
      <c r="K191" s="207" t="s">
        <v>131</v>
      </c>
      <c r="L191" s="45"/>
      <c r="M191" s="212" t="s">
        <v>19</v>
      </c>
      <c r="N191" s="213" t="s">
        <v>44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132</v>
      </c>
      <c r="AT191" s="216" t="s">
        <v>127</v>
      </c>
      <c r="AU191" s="216" t="s">
        <v>83</v>
      </c>
      <c r="AY191" s="18" t="s">
        <v>124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132</v>
      </c>
      <c r="BM191" s="216" t="s">
        <v>581</v>
      </c>
    </row>
    <row r="192" s="2" customFormat="1">
      <c r="A192" s="39"/>
      <c r="B192" s="40"/>
      <c r="C192" s="41"/>
      <c r="D192" s="218" t="s">
        <v>134</v>
      </c>
      <c r="E192" s="41"/>
      <c r="F192" s="219" t="s">
        <v>338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83</v>
      </c>
    </row>
    <row r="193" s="2" customFormat="1">
      <c r="A193" s="39"/>
      <c r="B193" s="40"/>
      <c r="C193" s="41"/>
      <c r="D193" s="225" t="s">
        <v>162</v>
      </c>
      <c r="E193" s="41"/>
      <c r="F193" s="245" t="s">
        <v>339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162</v>
      </c>
      <c r="AU193" s="18" t="s">
        <v>83</v>
      </c>
    </row>
    <row r="194" s="12" customFormat="1" ht="22.8" customHeight="1">
      <c r="A194" s="12"/>
      <c r="B194" s="189"/>
      <c r="C194" s="190"/>
      <c r="D194" s="191" t="s">
        <v>72</v>
      </c>
      <c r="E194" s="203" t="s">
        <v>582</v>
      </c>
      <c r="F194" s="203" t="s">
        <v>583</v>
      </c>
      <c r="G194" s="190"/>
      <c r="H194" s="190"/>
      <c r="I194" s="193"/>
      <c r="J194" s="204">
        <f>BK194</f>
        <v>0</v>
      </c>
      <c r="K194" s="190"/>
      <c r="L194" s="195"/>
      <c r="M194" s="196"/>
      <c r="N194" s="197"/>
      <c r="O194" s="197"/>
      <c r="P194" s="198">
        <f>SUM(P195:P214)</f>
        <v>0</v>
      </c>
      <c r="Q194" s="197"/>
      <c r="R194" s="198">
        <f>SUM(R195:R214)</f>
        <v>0.0097900000000000001</v>
      </c>
      <c r="S194" s="197"/>
      <c r="T194" s="199">
        <f>SUM(T195:T214)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0" t="s">
        <v>81</v>
      </c>
      <c r="AT194" s="201" t="s">
        <v>72</v>
      </c>
      <c r="AU194" s="201" t="s">
        <v>81</v>
      </c>
      <c r="AY194" s="200" t="s">
        <v>124</v>
      </c>
      <c r="BK194" s="202">
        <f>SUM(BK195:BK214)</f>
        <v>0</v>
      </c>
    </row>
    <row r="195" s="2" customFormat="1" ht="16.5" customHeight="1">
      <c r="A195" s="39"/>
      <c r="B195" s="40"/>
      <c r="C195" s="205" t="s">
        <v>364</v>
      </c>
      <c r="D195" s="205" t="s">
        <v>127</v>
      </c>
      <c r="E195" s="206" t="s">
        <v>584</v>
      </c>
      <c r="F195" s="207" t="s">
        <v>585</v>
      </c>
      <c r="G195" s="208" t="s">
        <v>185</v>
      </c>
      <c r="H195" s="209">
        <v>4450</v>
      </c>
      <c r="I195" s="210"/>
      <c r="J195" s="211">
        <f>ROUND(I195*H195,2)</f>
        <v>0</v>
      </c>
      <c r="K195" s="207" t="s">
        <v>131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132</v>
      </c>
      <c r="AT195" s="216" t="s">
        <v>127</v>
      </c>
      <c r="AU195" s="216" t="s">
        <v>83</v>
      </c>
      <c r="AY195" s="18" t="s">
        <v>124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132</v>
      </c>
      <c r="BM195" s="216" t="s">
        <v>586</v>
      </c>
    </row>
    <row r="196" s="2" customFormat="1">
      <c r="A196" s="39"/>
      <c r="B196" s="40"/>
      <c r="C196" s="41"/>
      <c r="D196" s="218" t="s">
        <v>134</v>
      </c>
      <c r="E196" s="41"/>
      <c r="F196" s="219" t="s">
        <v>587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134</v>
      </c>
      <c r="AU196" s="18" t="s">
        <v>83</v>
      </c>
    </row>
    <row r="197" s="13" customFormat="1">
      <c r="A197" s="13"/>
      <c r="B197" s="223"/>
      <c r="C197" s="224"/>
      <c r="D197" s="225" t="s">
        <v>136</v>
      </c>
      <c r="E197" s="226" t="s">
        <v>19</v>
      </c>
      <c r="F197" s="227" t="s">
        <v>588</v>
      </c>
      <c r="G197" s="224"/>
      <c r="H197" s="228">
        <v>3842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136</v>
      </c>
      <c r="AU197" s="234" t="s">
        <v>83</v>
      </c>
      <c r="AV197" s="13" t="s">
        <v>83</v>
      </c>
      <c r="AW197" s="13" t="s">
        <v>35</v>
      </c>
      <c r="AX197" s="13" t="s">
        <v>73</v>
      </c>
      <c r="AY197" s="234" t="s">
        <v>124</v>
      </c>
    </row>
    <row r="198" s="13" customFormat="1">
      <c r="A198" s="13"/>
      <c r="B198" s="223"/>
      <c r="C198" s="224"/>
      <c r="D198" s="225" t="s">
        <v>136</v>
      </c>
      <c r="E198" s="226" t="s">
        <v>19</v>
      </c>
      <c r="F198" s="227" t="s">
        <v>589</v>
      </c>
      <c r="G198" s="224"/>
      <c r="H198" s="228">
        <v>608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136</v>
      </c>
      <c r="AU198" s="234" t="s">
        <v>83</v>
      </c>
      <c r="AV198" s="13" t="s">
        <v>83</v>
      </c>
      <c r="AW198" s="13" t="s">
        <v>35</v>
      </c>
      <c r="AX198" s="13" t="s">
        <v>73</v>
      </c>
      <c r="AY198" s="234" t="s">
        <v>124</v>
      </c>
    </row>
    <row r="199" s="14" customFormat="1">
      <c r="A199" s="14"/>
      <c r="B199" s="246"/>
      <c r="C199" s="247"/>
      <c r="D199" s="225" t="s">
        <v>136</v>
      </c>
      <c r="E199" s="248" t="s">
        <v>19</v>
      </c>
      <c r="F199" s="249" t="s">
        <v>261</v>
      </c>
      <c r="G199" s="247"/>
      <c r="H199" s="250">
        <v>4450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136</v>
      </c>
      <c r="AU199" s="256" t="s">
        <v>83</v>
      </c>
      <c r="AV199" s="14" t="s">
        <v>132</v>
      </c>
      <c r="AW199" s="14" t="s">
        <v>35</v>
      </c>
      <c r="AX199" s="14" t="s">
        <v>81</v>
      </c>
      <c r="AY199" s="256" t="s">
        <v>124</v>
      </c>
    </row>
    <row r="200" s="2" customFormat="1" ht="16.5" customHeight="1">
      <c r="A200" s="39"/>
      <c r="B200" s="40"/>
      <c r="C200" s="205" t="s">
        <v>371</v>
      </c>
      <c r="D200" s="205" t="s">
        <v>127</v>
      </c>
      <c r="E200" s="206" t="s">
        <v>590</v>
      </c>
      <c r="F200" s="207" t="s">
        <v>591</v>
      </c>
      <c r="G200" s="208" t="s">
        <v>185</v>
      </c>
      <c r="H200" s="209">
        <v>4450</v>
      </c>
      <c r="I200" s="210"/>
      <c r="J200" s="211">
        <f>ROUND(I200*H200,2)</f>
        <v>0</v>
      </c>
      <c r="K200" s="207" t="s">
        <v>131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132</v>
      </c>
      <c r="AT200" s="216" t="s">
        <v>127</v>
      </c>
      <c r="AU200" s="216" t="s">
        <v>83</v>
      </c>
      <c r="AY200" s="18" t="s">
        <v>124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132</v>
      </c>
      <c r="BM200" s="216" t="s">
        <v>592</v>
      </c>
    </row>
    <row r="201" s="2" customFormat="1">
      <c r="A201" s="39"/>
      <c r="B201" s="40"/>
      <c r="C201" s="41"/>
      <c r="D201" s="218" t="s">
        <v>134</v>
      </c>
      <c r="E201" s="41"/>
      <c r="F201" s="219" t="s">
        <v>593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83</v>
      </c>
    </row>
    <row r="202" s="2" customFormat="1" ht="16.5" customHeight="1">
      <c r="A202" s="39"/>
      <c r="B202" s="40"/>
      <c r="C202" s="205" t="s">
        <v>379</v>
      </c>
      <c r="D202" s="205" t="s">
        <v>127</v>
      </c>
      <c r="E202" s="206" t="s">
        <v>594</v>
      </c>
      <c r="F202" s="207" t="s">
        <v>595</v>
      </c>
      <c r="G202" s="208" t="s">
        <v>185</v>
      </c>
      <c r="H202" s="209">
        <v>4450</v>
      </c>
      <c r="I202" s="210"/>
      <c r="J202" s="211">
        <f>ROUND(I202*H202,2)</f>
        <v>0</v>
      </c>
      <c r="K202" s="207" t="s">
        <v>131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132</v>
      </c>
      <c r="AT202" s="216" t="s">
        <v>127</v>
      </c>
      <c r="AU202" s="216" t="s">
        <v>83</v>
      </c>
      <c r="AY202" s="18" t="s">
        <v>124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132</v>
      </c>
      <c r="BM202" s="216" t="s">
        <v>596</v>
      </c>
    </row>
    <row r="203" s="2" customFormat="1">
      <c r="A203" s="39"/>
      <c r="B203" s="40"/>
      <c r="C203" s="41"/>
      <c r="D203" s="218" t="s">
        <v>134</v>
      </c>
      <c r="E203" s="41"/>
      <c r="F203" s="219" t="s">
        <v>597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134</v>
      </c>
      <c r="AU203" s="18" t="s">
        <v>83</v>
      </c>
    </row>
    <row r="204" s="2" customFormat="1" ht="21.75" customHeight="1">
      <c r="A204" s="39"/>
      <c r="B204" s="40"/>
      <c r="C204" s="205" t="s">
        <v>384</v>
      </c>
      <c r="D204" s="205" t="s">
        <v>127</v>
      </c>
      <c r="E204" s="206" t="s">
        <v>598</v>
      </c>
      <c r="F204" s="207" t="s">
        <v>599</v>
      </c>
      <c r="G204" s="208" t="s">
        <v>185</v>
      </c>
      <c r="H204" s="209">
        <v>4450</v>
      </c>
      <c r="I204" s="210"/>
      <c r="J204" s="211">
        <f>ROUND(I204*H204,2)</f>
        <v>0</v>
      </c>
      <c r="K204" s="207" t="s">
        <v>131</v>
      </c>
      <c r="L204" s="45"/>
      <c r="M204" s="212" t="s">
        <v>19</v>
      </c>
      <c r="N204" s="213" t="s">
        <v>44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132</v>
      </c>
      <c r="AT204" s="216" t="s">
        <v>127</v>
      </c>
      <c r="AU204" s="216" t="s">
        <v>83</v>
      </c>
      <c r="AY204" s="18" t="s">
        <v>124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81</v>
      </c>
      <c r="BK204" s="217">
        <f>ROUND(I204*H204,2)</f>
        <v>0</v>
      </c>
      <c r="BL204" s="18" t="s">
        <v>132</v>
      </c>
      <c r="BM204" s="216" t="s">
        <v>600</v>
      </c>
    </row>
    <row r="205" s="2" customFormat="1">
      <c r="A205" s="39"/>
      <c r="B205" s="40"/>
      <c r="C205" s="41"/>
      <c r="D205" s="218" t="s">
        <v>134</v>
      </c>
      <c r="E205" s="41"/>
      <c r="F205" s="219" t="s">
        <v>601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134</v>
      </c>
      <c r="AU205" s="18" t="s">
        <v>83</v>
      </c>
    </row>
    <row r="206" s="2" customFormat="1" ht="16.5" customHeight="1">
      <c r="A206" s="39"/>
      <c r="B206" s="40"/>
      <c r="C206" s="205" t="s">
        <v>392</v>
      </c>
      <c r="D206" s="205" t="s">
        <v>127</v>
      </c>
      <c r="E206" s="206" t="s">
        <v>602</v>
      </c>
      <c r="F206" s="207" t="s">
        <v>603</v>
      </c>
      <c r="G206" s="208" t="s">
        <v>185</v>
      </c>
      <c r="H206" s="209">
        <v>4450</v>
      </c>
      <c r="I206" s="210"/>
      <c r="J206" s="211">
        <f>ROUND(I206*H206,2)</f>
        <v>0</v>
      </c>
      <c r="K206" s="207" t="s">
        <v>131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132</v>
      </c>
      <c r="AT206" s="216" t="s">
        <v>127</v>
      </c>
      <c r="AU206" s="216" t="s">
        <v>83</v>
      </c>
      <c r="AY206" s="18" t="s">
        <v>124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132</v>
      </c>
      <c r="BM206" s="216" t="s">
        <v>604</v>
      </c>
    </row>
    <row r="207" s="2" customFormat="1">
      <c r="A207" s="39"/>
      <c r="B207" s="40"/>
      <c r="C207" s="41"/>
      <c r="D207" s="218" t="s">
        <v>134</v>
      </c>
      <c r="E207" s="41"/>
      <c r="F207" s="219" t="s">
        <v>605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83</v>
      </c>
    </row>
    <row r="208" s="2" customFormat="1" ht="16.5" customHeight="1">
      <c r="A208" s="39"/>
      <c r="B208" s="40"/>
      <c r="C208" s="205" t="s">
        <v>395</v>
      </c>
      <c r="D208" s="205" t="s">
        <v>127</v>
      </c>
      <c r="E208" s="206" t="s">
        <v>606</v>
      </c>
      <c r="F208" s="207" t="s">
        <v>607</v>
      </c>
      <c r="G208" s="208" t="s">
        <v>185</v>
      </c>
      <c r="H208" s="209">
        <v>4450</v>
      </c>
      <c r="I208" s="210"/>
      <c r="J208" s="211">
        <f>ROUND(I208*H208,2)</f>
        <v>0</v>
      </c>
      <c r="K208" s="207" t="s">
        <v>131</v>
      </c>
      <c r="L208" s="45"/>
      <c r="M208" s="212" t="s">
        <v>19</v>
      </c>
      <c r="N208" s="213" t="s">
        <v>44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132</v>
      </c>
      <c r="AT208" s="216" t="s">
        <v>127</v>
      </c>
      <c r="AU208" s="216" t="s">
        <v>83</v>
      </c>
      <c r="AY208" s="18" t="s">
        <v>124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132</v>
      </c>
      <c r="BM208" s="216" t="s">
        <v>608</v>
      </c>
    </row>
    <row r="209" s="2" customFormat="1">
      <c r="A209" s="39"/>
      <c r="B209" s="40"/>
      <c r="C209" s="41"/>
      <c r="D209" s="218" t="s">
        <v>134</v>
      </c>
      <c r="E209" s="41"/>
      <c r="F209" s="219" t="s">
        <v>609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134</v>
      </c>
      <c r="AU209" s="18" t="s">
        <v>83</v>
      </c>
    </row>
    <row r="210" s="2" customFormat="1" ht="16.5" customHeight="1">
      <c r="A210" s="39"/>
      <c r="B210" s="40"/>
      <c r="C210" s="235" t="s">
        <v>398</v>
      </c>
      <c r="D210" s="235" t="s">
        <v>143</v>
      </c>
      <c r="E210" s="236" t="s">
        <v>610</v>
      </c>
      <c r="F210" s="237" t="s">
        <v>611</v>
      </c>
      <c r="G210" s="238" t="s">
        <v>160</v>
      </c>
      <c r="H210" s="239">
        <v>9.7899999999999991</v>
      </c>
      <c r="I210" s="240"/>
      <c r="J210" s="241">
        <f>ROUND(I210*H210,2)</f>
        <v>0</v>
      </c>
      <c r="K210" s="237" t="s">
        <v>19</v>
      </c>
      <c r="L210" s="242"/>
      <c r="M210" s="243" t="s">
        <v>19</v>
      </c>
      <c r="N210" s="244" t="s">
        <v>44</v>
      </c>
      <c r="O210" s="85"/>
      <c r="P210" s="214">
        <f>O210*H210</f>
        <v>0</v>
      </c>
      <c r="Q210" s="214">
        <v>0.001</v>
      </c>
      <c r="R210" s="214">
        <f>Q210*H210</f>
        <v>0.0097900000000000001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146</v>
      </c>
      <c r="AT210" s="216" t="s">
        <v>143</v>
      </c>
      <c r="AU210" s="216" t="s">
        <v>83</v>
      </c>
      <c r="AY210" s="18" t="s">
        <v>124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132</v>
      </c>
      <c r="BM210" s="216" t="s">
        <v>612</v>
      </c>
    </row>
    <row r="211" s="2" customFormat="1">
      <c r="A211" s="39"/>
      <c r="B211" s="40"/>
      <c r="C211" s="41"/>
      <c r="D211" s="225" t="s">
        <v>162</v>
      </c>
      <c r="E211" s="41"/>
      <c r="F211" s="245" t="s">
        <v>613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83</v>
      </c>
    </row>
    <row r="212" s="13" customFormat="1">
      <c r="A212" s="13"/>
      <c r="B212" s="223"/>
      <c r="C212" s="224"/>
      <c r="D212" s="225" t="s">
        <v>136</v>
      </c>
      <c r="E212" s="226" t="s">
        <v>19</v>
      </c>
      <c r="F212" s="227" t="s">
        <v>614</v>
      </c>
      <c r="G212" s="224"/>
      <c r="H212" s="228">
        <v>9.7899999999999991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136</v>
      </c>
      <c r="AU212" s="234" t="s">
        <v>83</v>
      </c>
      <c r="AV212" s="13" t="s">
        <v>83</v>
      </c>
      <c r="AW212" s="13" t="s">
        <v>35</v>
      </c>
      <c r="AX212" s="13" t="s">
        <v>81</v>
      </c>
      <c r="AY212" s="234" t="s">
        <v>124</v>
      </c>
    </row>
    <row r="213" s="2" customFormat="1" ht="16.5" customHeight="1">
      <c r="A213" s="39"/>
      <c r="B213" s="40"/>
      <c r="C213" s="205" t="s">
        <v>404</v>
      </c>
      <c r="D213" s="205" t="s">
        <v>127</v>
      </c>
      <c r="E213" s="206" t="s">
        <v>615</v>
      </c>
      <c r="F213" s="207" t="s">
        <v>616</v>
      </c>
      <c r="G213" s="208" t="s">
        <v>185</v>
      </c>
      <c r="H213" s="209">
        <v>4450</v>
      </c>
      <c r="I213" s="210"/>
      <c r="J213" s="211">
        <f>ROUND(I213*H213,2)</f>
        <v>0</v>
      </c>
      <c r="K213" s="207" t="s">
        <v>131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132</v>
      </c>
      <c r="AT213" s="216" t="s">
        <v>127</v>
      </c>
      <c r="AU213" s="216" t="s">
        <v>83</v>
      </c>
      <c r="AY213" s="18" t="s">
        <v>124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132</v>
      </c>
      <c r="BM213" s="216" t="s">
        <v>617</v>
      </c>
    </row>
    <row r="214" s="2" customFormat="1">
      <c r="A214" s="39"/>
      <c r="B214" s="40"/>
      <c r="C214" s="41"/>
      <c r="D214" s="218" t="s">
        <v>134</v>
      </c>
      <c r="E214" s="41"/>
      <c r="F214" s="219" t="s">
        <v>618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83</v>
      </c>
    </row>
    <row r="215" s="12" customFormat="1" ht="22.8" customHeight="1">
      <c r="A215" s="12"/>
      <c r="B215" s="189"/>
      <c r="C215" s="190"/>
      <c r="D215" s="191" t="s">
        <v>72</v>
      </c>
      <c r="E215" s="203" t="s">
        <v>340</v>
      </c>
      <c r="F215" s="203" t="s">
        <v>341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SUM(P216:P257)</f>
        <v>0</v>
      </c>
      <c r="Q215" s="197"/>
      <c r="R215" s="198">
        <f>SUM(R216:R257)</f>
        <v>0</v>
      </c>
      <c r="S215" s="197"/>
      <c r="T215" s="199">
        <f>SUM(T216:T257)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81</v>
      </c>
      <c r="AT215" s="201" t="s">
        <v>72</v>
      </c>
      <c r="AU215" s="201" t="s">
        <v>81</v>
      </c>
      <c r="AY215" s="200" t="s">
        <v>124</v>
      </c>
      <c r="BK215" s="202">
        <f>SUM(BK216:BK257)</f>
        <v>0</v>
      </c>
    </row>
    <row r="216" s="2" customFormat="1" ht="16.5" customHeight="1">
      <c r="A216" s="39"/>
      <c r="B216" s="40"/>
      <c r="C216" s="205" t="s">
        <v>408</v>
      </c>
      <c r="D216" s="205" t="s">
        <v>127</v>
      </c>
      <c r="E216" s="206" t="s">
        <v>343</v>
      </c>
      <c r="F216" s="207" t="s">
        <v>344</v>
      </c>
      <c r="G216" s="208" t="s">
        <v>130</v>
      </c>
      <c r="H216" s="209">
        <v>708</v>
      </c>
      <c r="I216" s="210"/>
      <c r="J216" s="211">
        <f>ROUND(I216*H216,2)</f>
        <v>0</v>
      </c>
      <c r="K216" s="207" t="s">
        <v>131</v>
      </c>
      <c r="L216" s="45"/>
      <c r="M216" s="212" t="s">
        <v>19</v>
      </c>
      <c r="N216" s="213" t="s">
        <v>44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132</v>
      </c>
      <c r="AT216" s="216" t="s">
        <v>127</v>
      </c>
      <c r="AU216" s="216" t="s">
        <v>83</v>
      </c>
      <c r="AY216" s="18" t="s">
        <v>124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132</v>
      </c>
      <c r="BM216" s="216" t="s">
        <v>619</v>
      </c>
    </row>
    <row r="217" s="2" customFormat="1">
      <c r="A217" s="39"/>
      <c r="B217" s="40"/>
      <c r="C217" s="41"/>
      <c r="D217" s="218" t="s">
        <v>134</v>
      </c>
      <c r="E217" s="41"/>
      <c r="F217" s="219" t="s">
        <v>346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134</v>
      </c>
      <c r="AU217" s="18" t="s">
        <v>83</v>
      </c>
    </row>
    <row r="218" s="2" customFormat="1">
      <c r="A218" s="39"/>
      <c r="B218" s="40"/>
      <c r="C218" s="41"/>
      <c r="D218" s="225" t="s">
        <v>162</v>
      </c>
      <c r="E218" s="41"/>
      <c r="F218" s="245" t="s">
        <v>347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162</v>
      </c>
      <c r="AU218" s="18" t="s">
        <v>83</v>
      </c>
    </row>
    <row r="219" s="13" customFormat="1">
      <c r="A219" s="13"/>
      <c r="B219" s="223"/>
      <c r="C219" s="224"/>
      <c r="D219" s="225" t="s">
        <v>136</v>
      </c>
      <c r="E219" s="226" t="s">
        <v>19</v>
      </c>
      <c r="F219" s="227" t="s">
        <v>620</v>
      </c>
      <c r="G219" s="224"/>
      <c r="H219" s="228">
        <v>216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136</v>
      </c>
      <c r="AU219" s="234" t="s">
        <v>83</v>
      </c>
      <c r="AV219" s="13" t="s">
        <v>83</v>
      </c>
      <c r="AW219" s="13" t="s">
        <v>35</v>
      </c>
      <c r="AX219" s="13" t="s">
        <v>73</v>
      </c>
      <c r="AY219" s="234" t="s">
        <v>124</v>
      </c>
    </row>
    <row r="220" s="13" customFormat="1">
      <c r="A220" s="13"/>
      <c r="B220" s="223"/>
      <c r="C220" s="224"/>
      <c r="D220" s="225" t="s">
        <v>136</v>
      </c>
      <c r="E220" s="226" t="s">
        <v>19</v>
      </c>
      <c r="F220" s="227" t="s">
        <v>621</v>
      </c>
      <c r="G220" s="224"/>
      <c r="H220" s="228">
        <v>228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136</v>
      </c>
      <c r="AU220" s="234" t="s">
        <v>83</v>
      </c>
      <c r="AV220" s="13" t="s">
        <v>83</v>
      </c>
      <c r="AW220" s="13" t="s">
        <v>35</v>
      </c>
      <c r="AX220" s="13" t="s">
        <v>73</v>
      </c>
      <c r="AY220" s="234" t="s">
        <v>124</v>
      </c>
    </row>
    <row r="221" s="13" customFormat="1">
      <c r="A221" s="13"/>
      <c r="B221" s="223"/>
      <c r="C221" s="224"/>
      <c r="D221" s="225" t="s">
        <v>136</v>
      </c>
      <c r="E221" s="226" t="s">
        <v>19</v>
      </c>
      <c r="F221" s="227" t="s">
        <v>622</v>
      </c>
      <c r="G221" s="224"/>
      <c r="H221" s="228">
        <v>134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136</v>
      </c>
      <c r="AU221" s="234" t="s">
        <v>83</v>
      </c>
      <c r="AV221" s="13" t="s">
        <v>83</v>
      </c>
      <c r="AW221" s="13" t="s">
        <v>35</v>
      </c>
      <c r="AX221" s="13" t="s">
        <v>73</v>
      </c>
      <c r="AY221" s="234" t="s">
        <v>124</v>
      </c>
    </row>
    <row r="222" s="13" customFormat="1">
      <c r="A222" s="13"/>
      <c r="B222" s="223"/>
      <c r="C222" s="224"/>
      <c r="D222" s="225" t="s">
        <v>136</v>
      </c>
      <c r="E222" s="226" t="s">
        <v>19</v>
      </c>
      <c r="F222" s="227" t="s">
        <v>623</v>
      </c>
      <c r="G222" s="224"/>
      <c r="H222" s="228">
        <v>130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136</v>
      </c>
      <c r="AU222" s="234" t="s">
        <v>83</v>
      </c>
      <c r="AV222" s="13" t="s">
        <v>83</v>
      </c>
      <c r="AW222" s="13" t="s">
        <v>35</v>
      </c>
      <c r="AX222" s="13" t="s">
        <v>73</v>
      </c>
      <c r="AY222" s="234" t="s">
        <v>124</v>
      </c>
    </row>
    <row r="223" s="14" customFormat="1">
      <c r="A223" s="14"/>
      <c r="B223" s="246"/>
      <c r="C223" s="247"/>
      <c r="D223" s="225" t="s">
        <v>136</v>
      </c>
      <c r="E223" s="248" t="s">
        <v>19</v>
      </c>
      <c r="F223" s="249" t="s">
        <v>261</v>
      </c>
      <c r="G223" s="247"/>
      <c r="H223" s="250">
        <v>708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136</v>
      </c>
      <c r="AU223" s="256" t="s">
        <v>83</v>
      </c>
      <c r="AV223" s="14" t="s">
        <v>132</v>
      </c>
      <c r="AW223" s="14" t="s">
        <v>35</v>
      </c>
      <c r="AX223" s="14" t="s">
        <v>81</v>
      </c>
      <c r="AY223" s="256" t="s">
        <v>124</v>
      </c>
    </row>
    <row r="224" s="2" customFormat="1" ht="16.5" customHeight="1">
      <c r="A224" s="39"/>
      <c r="B224" s="40"/>
      <c r="C224" s="205" t="s">
        <v>415</v>
      </c>
      <c r="D224" s="205" t="s">
        <v>127</v>
      </c>
      <c r="E224" s="206" t="s">
        <v>353</v>
      </c>
      <c r="F224" s="207" t="s">
        <v>354</v>
      </c>
      <c r="G224" s="208" t="s">
        <v>130</v>
      </c>
      <c r="H224" s="209">
        <v>346</v>
      </c>
      <c r="I224" s="210"/>
      <c r="J224" s="211">
        <f>ROUND(I224*H224,2)</f>
        <v>0</v>
      </c>
      <c r="K224" s="207" t="s">
        <v>131</v>
      </c>
      <c r="L224" s="45"/>
      <c r="M224" s="212" t="s">
        <v>19</v>
      </c>
      <c r="N224" s="213" t="s">
        <v>44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132</v>
      </c>
      <c r="AT224" s="216" t="s">
        <v>127</v>
      </c>
      <c r="AU224" s="216" t="s">
        <v>83</v>
      </c>
      <c r="AY224" s="18" t="s">
        <v>124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81</v>
      </c>
      <c r="BK224" s="217">
        <f>ROUND(I224*H224,2)</f>
        <v>0</v>
      </c>
      <c r="BL224" s="18" t="s">
        <v>132</v>
      </c>
      <c r="BM224" s="216" t="s">
        <v>624</v>
      </c>
    </row>
    <row r="225" s="2" customFormat="1">
      <c r="A225" s="39"/>
      <c r="B225" s="40"/>
      <c r="C225" s="41"/>
      <c r="D225" s="218" t="s">
        <v>134</v>
      </c>
      <c r="E225" s="41"/>
      <c r="F225" s="219" t="s">
        <v>356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83</v>
      </c>
    </row>
    <row r="226" s="2" customFormat="1">
      <c r="A226" s="39"/>
      <c r="B226" s="40"/>
      <c r="C226" s="41"/>
      <c r="D226" s="225" t="s">
        <v>162</v>
      </c>
      <c r="E226" s="41"/>
      <c r="F226" s="245" t="s">
        <v>347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162</v>
      </c>
      <c r="AU226" s="18" t="s">
        <v>83</v>
      </c>
    </row>
    <row r="227" s="13" customFormat="1">
      <c r="A227" s="13"/>
      <c r="B227" s="223"/>
      <c r="C227" s="224"/>
      <c r="D227" s="225" t="s">
        <v>136</v>
      </c>
      <c r="E227" s="226" t="s">
        <v>19</v>
      </c>
      <c r="F227" s="227" t="s">
        <v>625</v>
      </c>
      <c r="G227" s="224"/>
      <c r="H227" s="228">
        <v>216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136</v>
      </c>
      <c r="AU227" s="234" t="s">
        <v>83</v>
      </c>
      <c r="AV227" s="13" t="s">
        <v>83</v>
      </c>
      <c r="AW227" s="13" t="s">
        <v>35</v>
      </c>
      <c r="AX227" s="13" t="s">
        <v>73</v>
      </c>
      <c r="AY227" s="234" t="s">
        <v>124</v>
      </c>
    </row>
    <row r="228" s="13" customFormat="1">
      <c r="A228" s="13"/>
      <c r="B228" s="223"/>
      <c r="C228" s="224"/>
      <c r="D228" s="225" t="s">
        <v>136</v>
      </c>
      <c r="E228" s="226" t="s">
        <v>19</v>
      </c>
      <c r="F228" s="227" t="s">
        <v>626</v>
      </c>
      <c r="G228" s="224"/>
      <c r="H228" s="228">
        <v>130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136</v>
      </c>
      <c r="AU228" s="234" t="s">
        <v>83</v>
      </c>
      <c r="AV228" s="13" t="s">
        <v>83</v>
      </c>
      <c r="AW228" s="13" t="s">
        <v>35</v>
      </c>
      <c r="AX228" s="13" t="s">
        <v>73</v>
      </c>
      <c r="AY228" s="234" t="s">
        <v>124</v>
      </c>
    </row>
    <row r="229" s="14" customFormat="1">
      <c r="A229" s="14"/>
      <c r="B229" s="246"/>
      <c r="C229" s="247"/>
      <c r="D229" s="225" t="s">
        <v>136</v>
      </c>
      <c r="E229" s="248" t="s">
        <v>19</v>
      </c>
      <c r="F229" s="249" t="s">
        <v>261</v>
      </c>
      <c r="G229" s="247"/>
      <c r="H229" s="250">
        <v>346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136</v>
      </c>
      <c r="AU229" s="256" t="s">
        <v>83</v>
      </c>
      <c r="AV229" s="14" t="s">
        <v>132</v>
      </c>
      <c r="AW229" s="14" t="s">
        <v>35</v>
      </c>
      <c r="AX229" s="14" t="s">
        <v>81</v>
      </c>
      <c r="AY229" s="256" t="s">
        <v>124</v>
      </c>
    </row>
    <row r="230" s="2" customFormat="1" ht="16.5" customHeight="1">
      <c r="A230" s="39"/>
      <c r="B230" s="40"/>
      <c r="C230" s="205" t="s">
        <v>421</v>
      </c>
      <c r="D230" s="205" t="s">
        <v>127</v>
      </c>
      <c r="E230" s="206" t="s">
        <v>360</v>
      </c>
      <c r="F230" s="207" t="s">
        <v>361</v>
      </c>
      <c r="G230" s="208" t="s">
        <v>130</v>
      </c>
      <c r="H230" s="209">
        <v>87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44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132</v>
      </c>
      <c r="AT230" s="216" t="s">
        <v>127</v>
      </c>
      <c r="AU230" s="216" t="s">
        <v>83</v>
      </c>
      <c r="AY230" s="18" t="s">
        <v>124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81</v>
      </c>
      <c r="BK230" s="217">
        <f>ROUND(I230*H230,2)</f>
        <v>0</v>
      </c>
      <c r="BL230" s="18" t="s">
        <v>132</v>
      </c>
      <c r="BM230" s="216" t="s">
        <v>627</v>
      </c>
    </row>
    <row r="231" s="2" customFormat="1">
      <c r="A231" s="39"/>
      <c r="B231" s="40"/>
      <c r="C231" s="41"/>
      <c r="D231" s="225" t="s">
        <v>162</v>
      </c>
      <c r="E231" s="41"/>
      <c r="F231" s="245" t="s">
        <v>363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162</v>
      </c>
      <c r="AU231" s="18" t="s">
        <v>83</v>
      </c>
    </row>
    <row r="232" s="13" customFormat="1">
      <c r="A232" s="13"/>
      <c r="B232" s="223"/>
      <c r="C232" s="224"/>
      <c r="D232" s="225" t="s">
        <v>136</v>
      </c>
      <c r="E232" s="226" t="s">
        <v>19</v>
      </c>
      <c r="F232" s="227" t="s">
        <v>628</v>
      </c>
      <c r="G232" s="224"/>
      <c r="H232" s="228">
        <v>87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136</v>
      </c>
      <c r="AU232" s="234" t="s">
        <v>83</v>
      </c>
      <c r="AV232" s="13" t="s">
        <v>83</v>
      </c>
      <c r="AW232" s="13" t="s">
        <v>35</v>
      </c>
      <c r="AX232" s="13" t="s">
        <v>81</v>
      </c>
      <c r="AY232" s="234" t="s">
        <v>124</v>
      </c>
    </row>
    <row r="233" s="2" customFormat="1" ht="24.15" customHeight="1">
      <c r="A233" s="39"/>
      <c r="B233" s="40"/>
      <c r="C233" s="205" t="s">
        <v>427</v>
      </c>
      <c r="D233" s="205" t="s">
        <v>127</v>
      </c>
      <c r="E233" s="206" t="s">
        <v>365</v>
      </c>
      <c r="F233" s="207" t="s">
        <v>366</v>
      </c>
      <c r="G233" s="208" t="s">
        <v>130</v>
      </c>
      <c r="H233" s="209">
        <v>1228</v>
      </c>
      <c r="I233" s="210"/>
      <c r="J233" s="211">
        <f>ROUND(I233*H233,2)</f>
        <v>0</v>
      </c>
      <c r="K233" s="207" t="s">
        <v>19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132</v>
      </c>
      <c r="AT233" s="216" t="s">
        <v>127</v>
      </c>
      <c r="AU233" s="216" t="s">
        <v>83</v>
      </c>
      <c r="AY233" s="18" t="s">
        <v>124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132</v>
      </c>
      <c r="BM233" s="216" t="s">
        <v>629</v>
      </c>
    </row>
    <row r="234" s="2" customFormat="1">
      <c r="A234" s="39"/>
      <c r="B234" s="40"/>
      <c r="C234" s="41"/>
      <c r="D234" s="225" t="s">
        <v>162</v>
      </c>
      <c r="E234" s="41"/>
      <c r="F234" s="245" t="s">
        <v>368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162</v>
      </c>
      <c r="AU234" s="18" t="s">
        <v>83</v>
      </c>
    </row>
    <row r="235" s="13" customFormat="1">
      <c r="A235" s="13"/>
      <c r="B235" s="223"/>
      <c r="C235" s="224"/>
      <c r="D235" s="225" t="s">
        <v>136</v>
      </c>
      <c r="E235" s="226" t="s">
        <v>19</v>
      </c>
      <c r="F235" s="227" t="s">
        <v>630</v>
      </c>
      <c r="G235" s="224"/>
      <c r="H235" s="228">
        <v>174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136</v>
      </c>
      <c r="AU235" s="234" t="s">
        <v>83</v>
      </c>
      <c r="AV235" s="13" t="s">
        <v>83</v>
      </c>
      <c r="AW235" s="13" t="s">
        <v>35</v>
      </c>
      <c r="AX235" s="13" t="s">
        <v>73</v>
      </c>
      <c r="AY235" s="234" t="s">
        <v>124</v>
      </c>
    </row>
    <row r="236" s="13" customFormat="1">
      <c r="A236" s="13"/>
      <c r="B236" s="223"/>
      <c r="C236" s="224"/>
      <c r="D236" s="225" t="s">
        <v>136</v>
      </c>
      <c r="E236" s="226" t="s">
        <v>19</v>
      </c>
      <c r="F236" s="227" t="s">
        <v>631</v>
      </c>
      <c r="G236" s="224"/>
      <c r="H236" s="228">
        <v>1054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136</v>
      </c>
      <c r="AU236" s="234" t="s">
        <v>83</v>
      </c>
      <c r="AV236" s="13" t="s">
        <v>83</v>
      </c>
      <c r="AW236" s="13" t="s">
        <v>35</v>
      </c>
      <c r="AX236" s="13" t="s">
        <v>73</v>
      </c>
      <c r="AY236" s="234" t="s">
        <v>124</v>
      </c>
    </row>
    <row r="237" s="14" customFormat="1">
      <c r="A237" s="14"/>
      <c r="B237" s="246"/>
      <c r="C237" s="247"/>
      <c r="D237" s="225" t="s">
        <v>136</v>
      </c>
      <c r="E237" s="248" t="s">
        <v>19</v>
      </c>
      <c r="F237" s="249" t="s">
        <v>261</v>
      </c>
      <c r="G237" s="247"/>
      <c r="H237" s="250">
        <v>1228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136</v>
      </c>
      <c r="AU237" s="256" t="s">
        <v>83</v>
      </c>
      <c r="AV237" s="14" t="s">
        <v>132</v>
      </c>
      <c r="AW237" s="14" t="s">
        <v>35</v>
      </c>
      <c r="AX237" s="14" t="s">
        <v>81</v>
      </c>
      <c r="AY237" s="256" t="s">
        <v>124</v>
      </c>
    </row>
    <row r="238" s="2" customFormat="1" ht="16.5" customHeight="1">
      <c r="A238" s="39"/>
      <c r="B238" s="40"/>
      <c r="C238" s="205" t="s">
        <v>433</v>
      </c>
      <c r="D238" s="205" t="s">
        <v>127</v>
      </c>
      <c r="E238" s="206" t="s">
        <v>632</v>
      </c>
      <c r="F238" s="207" t="s">
        <v>633</v>
      </c>
      <c r="G238" s="208" t="s">
        <v>185</v>
      </c>
      <c r="H238" s="209">
        <v>8900</v>
      </c>
      <c r="I238" s="210"/>
      <c r="J238" s="211">
        <f>ROUND(I238*H238,2)</f>
        <v>0</v>
      </c>
      <c r="K238" s="207" t="s">
        <v>131</v>
      </c>
      <c r="L238" s="45"/>
      <c r="M238" s="212" t="s">
        <v>19</v>
      </c>
      <c r="N238" s="213" t="s">
        <v>44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132</v>
      </c>
      <c r="AT238" s="216" t="s">
        <v>127</v>
      </c>
      <c r="AU238" s="216" t="s">
        <v>83</v>
      </c>
      <c r="AY238" s="18" t="s">
        <v>124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81</v>
      </c>
      <c r="BK238" s="217">
        <f>ROUND(I238*H238,2)</f>
        <v>0</v>
      </c>
      <c r="BL238" s="18" t="s">
        <v>132</v>
      </c>
      <c r="BM238" s="216" t="s">
        <v>634</v>
      </c>
    </row>
    <row r="239" s="2" customFormat="1">
      <c r="A239" s="39"/>
      <c r="B239" s="40"/>
      <c r="C239" s="41"/>
      <c r="D239" s="218" t="s">
        <v>134</v>
      </c>
      <c r="E239" s="41"/>
      <c r="F239" s="219" t="s">
        <v>635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83</v>
      </c>
    </row>
    <row r="240" s="2" customFormat="1">
      <c r="A240" s="39"/>
      <c r="B240" s="40"/>
      <c r="C240" s="41"/>
      <c r="D240" s="225" t="s">
        <v>162</v>
      </c>
      <c r="E240" s="41"/>
      <c r="F240" s="245" t="s">
        <v>636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162</v>
      </c>
      <c r="AU240" s="18" t="s">
        <v>83</v>
      </c>
    </row>
    <row r="241" s="13" customFormat="1">
      <c r="A241" s="13"/>
      <c r="B241" s="223"/>
      <c r="C241" s="224"/>
      <c r="D241" s="225" t="s">
        <v>136</v>
      </c>
      <c r="E241" s="226" t="s">
        <v>19</v>
      </c>
      <c r="F241" s="227" t="s">
        <v>637</v>
      </c>
      <c r="G241" s="224"/>
      <c r="H241" s="228">
        <v>8900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136</v>
      </c>
      <c r="AU241" s="234" t="s">
        <v>83</v>
      </c>
      <c r="AV241" s="13" t="s">
        <v>83</v>
      </c>
      <c r="AW241" s="13" t="s">
        <v>35</v>
      </c>
      <c r="AX241" s="13" t="s">
        <v>81</v>
      </c>
      <c r="AY241" s="234" t="s">
        <v>124</v>
      </c>
    </row>
    <row r="242" s="2" customFormat="1" ht="16.5" customHeight="1">
      <c r="A242" s="39"/>
      <c r="B242" s="40"/>
      <c r="C242" s="205" t="s">
        <v>436</v>
      </c>
      <c r="D242" s="205" t="s">
        <v>127</v>
      </c>
      <c r="E242" s="206" t="s">
        <v>638</v>
      </c>
      <c r="F242" s="207" t="s">
        <v>639</v>
      </c>
      <c r="G242" s="208" t="s">
        <v>185</v>
      </c>
      <c r="H242" s="209">
        <v>4450</v>
      </c>
      <c r="I242" s="210"/>
      <c r="J242" s="211">
        <f>ROUND(I242*H242,2)</f>
        <v>0</v>
      </c>
      <c r="K242" s="207" t="s">
        <v>131</v>
      </c>
      <c r="L242" s="45"/>
      <c r="M242" s="212" t="s">
        <v>19</v>
      </c>
      <c r="N242" s="213" t="s">
        <v>44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132</v>
      </c>
      <c r="AT242" s="216" t="s">
        <v>127</v>
      </c>
      <c r="AU242" s="216" t="s">
        <v>83</v>
      </c>
      <c r="AY242" s="18" t="s">
        <v>124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81</v>
      </c>
      <c r="BK242" s="217">
        <f>ROUND(I242*H242,2)</f>
        <v>0</v>
      </c>
      <c r="BL242" s="18" t="s">
        <v>132</v>
      </c>
      <c r="BM242" s="216" t="s">
        <v>640</v>
      </c>
    </row>
    <row r="243" s="2" customFormat="1">
      <c r="A243" s="39"/>
      <c r="B243" s="40"/>
      <c r="C243" s="41"/>
      <c r="D243" s="218" t="s">
        <v>134</v>
      </c>
      <c r="E243" s="41"/>
      <c r="F243" s="219" t="s">
        <v>641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83</v>
      </c>
    </row>
    <row r="244" s="2" customFormat="1">
      <c r="A244" s="39"/>
      <c r="B244" s="40"/>
      <c r="C244" s="41"/>
      <c r="D244" s="225" t="s">
        <v>162</v>
      </c>
      <c r="E244" s="41"/>
      <c r="F244" s="245" t="s">
        <v>642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162</v>
      </c>
      <c r="AU244" s="18" t="s">
        <v>83</v>
      </c>
    </row>
    <row r="245" s="13" customFormat="1">
      <c r="A245" s="13"/>
      <c r="B245" s="223"/>
      <c r="C245" s="224"/>
      <c r="D245" s="225" t="s">
        <v>136</v>
      </c>
      <c r="E245" s="226" t="s">
        <v>19</v>
      </c>
      <c r="F245" s="227" t="s">
        <v>643</v>
      </c>
      <c r="G245" s="224"/>
      <c r="H245" s="228">
        <v>4450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136</v>
      </c>
      <c r="AU245" s="234" t="s">
        <v>83</v>
      </c>
      <c r="AV245" s="13" t="s">
        <v>83</v>
      </c>
      <c r="AW245" s="13" t="s">
        <v>35</v>
      </c>
      <c r="AX245" s="13" t="s">
        <v>81</v>
      </c>
      <c r="AY245" s="234" t="s">
        <v>124</v>
      </c>
    </row>
    <row r="246" s="2" customFormat="1" ht="16.5" customHeight="1">
      <c r="A246" s="39"/>
      <c r="B246" s="40"/>
      <c r="C246" s="205" t="s">
        <v>439</v>
      </c>
      <c r="D246" s="205" t="s">
        <v>127</v>
      </c>
      <c r="E246" s="206" t="s">
        <v>372</v>
      </c>
      <c r="F246" s="207" t="s">
        <v>373</v>
      </c>
      <c r="G246" s="208" t="s">
        <v>225</v>
      </c>
      <c r="H246" s="209">
        <v>119.12000000000001</v>
      </c>
      <c r="I246" s="210"/>
      <c r="J246" s="211">
        <f>ROUND(I246*H246,2)</f>
        <v>0</v>
      </c>
      <c r="K246" s="207" t="s">
        <v>131</v>
      </c>
      <c r="L246" s="45"/>
      <c r="M246" s="212" t="s">
        <v>19</v>
      </c>
      <c r="N246" s="213" t="s">
        <v>44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132</v>
      </c>
      <c r="AT246" s="216" t="s">
        <v>127</v>
      </c>
      <c r="AU246" s="216" t="s">
        <v>83</v>
      </c>
      <c r="AY246" s="18" t="s">
        <v>124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132</v>
      </c>
      <c r="BM246" s="216" t="s">
        <v>644</v>
      </c>
    </row>
    <row r="247" s="2" customFormat="1">
      <c r="A247" s="39"/>
      <c r="B247" s="40"/>
      <c r="C247" s="41"/>
      <c r="D247" s="218" t="s">
        <v>134</v>
      </c>
      <c r="E247" s="41"/>
      <c r="F247" s="219" t="s">
        <v>375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83</v>
      </c>
    </row>
    <row r="248" s="2" customFormat="1">
      <c r="A248" s="39"/>
      <c r="B248" s="40"/>
      <c r="C248" s="41"/>
      <c r="D248" s="225" t="s">
        <v>162</v>
      </c>
      <c r="E248" s="41"/>
      <c r="F248" s="245" t="s">
        <v>645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162</v>
      </c>
      <c r="AU248" s="18" t="s">
        <v>83</v>
      </c>
    </row>
    <row r="249" s="13" customFormat="1">
      <c r="A249" s="13"/>
      <c r="B249" s="223"/>
      <c r="C249" s="224"/>
      <c r="D249" s="225" t="s">
        <v>136</v>
      </c>
      <c r="E249" s="226" t="s">
        <v>19</v>
      </c>
      <c r="F249" s="227" t="s">
        <v>646</v>
      </c>
      <c r="G249" s="224"/>
      <c r="H249" s="228">
        <v>34.799999999999997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136</v>
      </c>
      <c r="AU249" s="234" t="s">
        <v>83</v>
      </c>
      <c r="AV249" s="13" t="s">
        <v>83</v>
      </c>
      <c r="AW249" s="13" t="s">
        <v>35</v>
      </c>
      <c r="AX249" s="13" t="s">
        <v>73</v>
      </c>
      <c r="AY249" s="234" t="s">
        <v>124</v>
      </c>
    </row>
    <row r="250" s="13" customFormat="1">
      <c r="A250" s="13"/>
      <c r="B250" s="223"/>
      <c r="C250" s="224"/>
      <c r="D250" s="225" t="s">
        <v>136</v>
      </c>
      <c r="E250" s="226" t="s">
        <v>19</v>
      </c>
      <c r="F250" s="227" t="s">
        <v>647</v>
      </c>
      <c r="G250" s="224"/>
      <c r="H250" s="228">
        <v>84.319999999999993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136</v>
      </c>
      <c r="AU250" s="234" t="s">
        <v>83</v>
      </c>
      <c r="AV250" s="13" t="s">
        <v>83</v>
      </c>
      <c r="AW250" s="13" t="s">
        <v>35</v>
      </c>
      <c r="AX250" s="13" t="s">
        <v>73</v>
      </c>
      <c r="AY250" s="234" t="s">
        <v>124</v>
      </c>
    </row>
    <row r="251" s="14" customFormat="1">
      <c r="A251" s="14"/>
      <c r="B251" s="246"/>
      <c r="C251" s="247"/>
      <c r="D251" s="225" t="s">
        <v>136</v>
      </c>
      <c r="E251" s="248" t="s">
        <v>19</v>
      </c>
      <c r="F251" s="249" t="s">
        <v>261</v>
      </c>
      <c r="G251" s="247"/>
      <c r="H251" s="250">
        <v>119.11999999999999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136</v>
      </c>
      <c r="AU251" s="256" t="s">
        <v>83</v>
      </c>
      <c r="AV251" s="14" t="s">
        <v>132</v>
      </c>
      <c r="AW251" s="14" t="s">
        <v>35</v>
      </c>
      <c r="AX251" s="14" t="s">
        <v>81</v>
      </c>
      <c r="AY251" s="256" t="s">
        <v>124</v>
      </c>
    </row>
    <row r="252" s="2" customFormat="1" ht="16.5" customHeight="1">
      <c r="A252" s="39"/>
      <c r="B252" s="40"/>
      <c r="C252" s="205" t="s">
        <v>446</v>
      </c>
      <c r="D252" s="205" t="s">
        <v>127</v>
      </c>
      <c r="E252" s="206" t="s">
        <v>380</v>
      </c>
      <c r="F252" s="207" t="s">
        <v>381</v>
      </c>
      <c r="G252" s="208" t="s">
        <v>225</v>
      </c>
      <c r="H252" s="209">
        <v>119.12000000000001</v>
      </c>
      <c r="I252" s="210"/>
      <c r="J252" s="211">
        <f>ROUND(I252*H252,2)</f>
        <v>0</v>
      </c>
      <c r="K252" s="207" t="s">
        <v>131</v>
      </c>
      <c r="L252" s="45"/>
      <c r="M252" s="212" t="s">
        <v>19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132</v>
      </c>
      <c r="AT252" s="216" t="s">
        <v>127</v>
      </c>
      <c r="AU252" s="216" t="s">
        <v>83</v>
      </c>
      <c r="AY252" s="18" t="s">
        <v>124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132</v>
      </c>
      <c r="BM252" s="216" t="s">
        <v>648</v>
      </c>
    </row>
    <row r="253" s="2" customFormat="1">
      <c r="A253" s="39"/>
      <c r="B253" s="40"/>
      <c r="C253" s="41"/>
      <c r="D253" s="218" t="s">
        <v>134</v>
      </c>
      <c r="E253" s="41"/>
      <c r="F253" s="219" t="s">
        <v>383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134</v>
      </c>
      <c r="AU253" s="18" t="s">
        <v>83</v>
      </c>
    </row>
    <row r="254" s="2" customFormat="1" ht="16.5" customHeight="1">
      <c r="A254" s="39"/>
      <c r="B254" s="40"/>
      <c r="C254" s="205" t="s">
        <v>452</v>
      </c>
      <c r="D254" s="205" t="s">
        <v>127</v>
      </c>
      <c r="E254" s="206" t="s">
        <v>385</v>
      </c>
      <c r="F254" s="207" t="s">
        <v>247</v>
      </c>
      <c r="G254" s="208" t="s">
        <v>225</v>
      </c>
      <c r="H254" s="209">
        <v>595.60000000000002</v>
      </c>
      <c r="I254" s="210"/>
      <c r="J254" s="211">
        <f>ROUND(I254*H254,2)</f>
        <v>0</v>
      </c>
      <c r="K254" s="207" t="s">
        <v>131</v>
      </c>
      <c r="L254" s="45"/>
      <c r="M254" s="212" t="s">
        <v>19</v>
      </c>
      <c r="N254" s="213" t="s">
        <v>44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132</v>
      </c>
      <c r="AT254" s="216" t="s">
        <v>127</v>
      </c>
      <c r="AU254" s="216" t="s">
        <v>83</v>
      </c>
      <c r="AY254" s="18" t="s">
        <v>124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81</v>
      </c>
      <c r="BK254" s="217">
        <f>ROUND(I254*H254,2)</f>
        <v>0</v>
      </c>
      <c r="BL254" s="18" t="s">
        <v>132</v>
      </c>
      <c r="BM254" s="216" t="s">
        <v>649</v>
      </c>
    </row>
    <row r="255" s="2" customFormat="1">
      <c r="A255" s="39"/>
      <c r="B255" s="40"/>
      <c r="C255" s="41"/>
      <c r="D255" s="218" t="s">
        <v>134</v>
      </c>
      <c r="E255" s="41"/>
      <c r="F255" s="219" t="s">
        <v>387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134</v>
      </c>
      <c r="AU255" s="18" t="s">
        <v>83</v>
      </c>
    </row>
    <row r="256" s="2" customFormat="1">
      <c r="A256" s="39"/>
      <c r="B256" s="40"/>
      <c r="C256" s="41"/>
      <c r="D256" s="225" t="s">
        <v>162</v>
      </c>
      <c r="E256" s="41"/>
      <c r="F256" s="245" t="s">
        <v>388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162</v>
      </c>
      <c r="AU256" s="18" t="s">
        <v>83</v>
      </c>
    </row>
    <row r="257" s="13" customFormat="1">
      <c r="A257" s="13"/>
      <c r="B257" s="223"/>
      <c r="C257" s="224"/>
      <c r="D257" s="225" t="s">
        <v>136</v>
      </c>
      <c r="E257" s="226" t="s">
        <v>19</v>
      </c>
      <c r="F257" s="227" t="s">
        <v>650</v>
      </c>
      <c r="G257" s="224"/>
      <c r="H257" s="228">
        <v>595.60000000000002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136</v>
      </c>
      <c r="AU257" s="234" t="s">
        <v>83</v>
      </c>
      <c r="AV257" s="13" t="s">
        <v>83</v>
      </c>
      <c r="AW257" s="13" t="s">
        <v>35</v>
      </c>
      <c r="AX257" s="13" t="s">
        <v>81</v>
      </c>
      <c r="AY257" s="234" t="s">
        <v>124</v>
      </c>
    </row>
    <row r="258" s="12" customFormat="1" ht="22.8" customHeight="1">
      <c r="A258" s="12"/>
      <c r="B258" s="189"/>
      <c r="C258" s="190"/>
      <c r="D258" s="191" t="s">
        <v>72</v>
      </c>
      <c r="E258" s="203" t="s">
        <v>390</v>
      </c>
      <c r="F258" s="203" t="s">
        <v>391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SUM(P259:P286)</f>
        <v>0</v>
      </c>
      <c r="Q258" s="197"/>
      <c r="R258" s="198">
        <f>SUM(R259:R286)</f>
        <v>0</v>
      </c>
      <c r="S258" s="197"/>
      <c r="T258" s="199">
        <f>SUM(T259:T286)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81</v>
      </c>
      <c r="AT258" s="201" t="s">
        <v>72</v>
      </c>
      <c r="AU258" s="201" t="s">
        <v>81</v>
      </c>
      <c r="AY258" s="200" t="s">
        <v>124</v>
      </c>
      <c r="BK258" s="202">
        <f>SUM(BK259:BK286)</f>
        <v>0</v>
      </c>
    </row>
    <row r="259" s="2" customFormat="1" ht="16.5" customHeight="1">
      <c r="A259" s="39"/>
      <c r="B259" s="40"/>
      <c r="C259" s="205" t="s">
        <v>458</v>
      </c>
      <c r="D259" s="205" t="s">
        <v>127</v>
      </c>
      <c r="E259" s="206" t="s">
        <v>393</v>
      </c>
      <c r="F259" s="207" t="s">
        <v>361</v>
      </c>
      <c r="G259" s="208" t="s">
        <v>130</v>
      </c>
      <c r="H259" s="209">
        <v>87</v>
      </c>
      <c r="I259" s="210"/>
      <c r="J259" s="211">
        <f>ROUND(I259*H259,2)</f>
        <v>0</v>
      </c>
      <c r="K259" s="207" t="s">
        <v>19</v>
      </c>
      <c r="L259" s="45"/>
      <c r="M259" s="212" t="s">
        <v>19</v>
      </c>
      <c r="N259" s="213" t="s">
        <v>44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132</v>
      </c>
      <c r="AT259" s="216" t="s">
        <v>127</v>
      </c>
      <c r="AU259" s="216" t="s">
        <v>83</v>
      </c>
      <c r="AY259" s="18" t="s">
        <v>124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81</v>
      </c>
      <c r="BK259" s="217">
        <f>ROUND(I259*H259,2)</f>
        <v>0</v>
      </c>
      <c r="BL259" s="18" t="s">
        <v>132</v>
      </c>
      <c r="BM259" s="216" t="s">
        <v>651</v>
      </c>
    </row>
    <row r="260" s="2" customFormat="1">
      <c r="A260" s="39"/>
      <c r="B260" s="40"/>
      <c r="C260" s="41"/>
      <c r="D260" s="225" t="s">
        <v>162</v>
      </c>
      <c r="E260" s="41"/>
      <c r="F260" s="245" t="s">
        <v>363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162</v>
      </c>
      <c r="AU260" s="18" t="s">
        <v>83</v>
      </c>
    </row>
    <row r="261" s="13" customFormat="1">
      <c r="A261" s="13"/>
      <c r="B261" s="223"/>
      <c r="C261" s="224"/>
      <c r="D261" s="225" t="s">
        <v>136</v>
      </c>
      <c r="E261" s="226" t="s">
        <v>19</v>
      </c>
      <c r="F261" s="227" t="s">
        <v>628</v>
      </c>
      <c r="G261" s="224"/>
      <c r="H261" s="228">
        <v>87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136</v>
      </c>
      <c r="AU261" s="234" t="s">
        <v>83</v>
      </c>
      <c r="AV261" s="13" t="s">
        <v>83</v>
      </c>
      <c r="AW261" s="13" t="s">
        <v>35</v>
      </c>
      <c r="AX261" s="13" t="s">
        <v>81</v>
      </c>
      <c r="AY261" s="234" t="s">
        <v>124</v>
      </c>
    </row>
    <row r="262" s="2" customFormat="1" ht="24.15" customHeight="1">
      <c r="A262" s="39"/>
      <c r="B262" s="40"/>
      <c r="C262" s="205" t="s">
        <v>465</v>
      </c>
      <c r="D262" s="205" t="s">
        <v>127</v>
      </c>
      <c r="E262" s="206" t="s">
        <v>396</v>
      </c>
      <c r="F262" s="207" t="s">
        <v>366</v>
      </c>
      <c r="G262" s="208" t="s">
        <v>130</v>
      </c>
      <c r="H262" s="209">
        <v>1228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44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132</v>
      </c>
      <c r="AT262" s="216" t="s">
        <v>127</v>
      </c>
      <c r="AU262" s="216" t="s">
        <v>83</v>
      </c>
      <c r="AY262" s="18" t="s">
        <v>124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81</v>
      </c>
      <c r="BK262" s="217">
        <f>ROUND(I262*H262,2)</f>
        <v>0</v>
      </c>
      <c r="BL262" s="18" t="s">
        <v>132</v>
      </c>
      <c r="BM262" s="216" t="s">
        <v>652</v>
      </c>
    </row>
    <row r="263" s="2" customFormat="1">
      <c r="A263" s="39"/>
      <c r="B263" s="40"/>
      <c r="C263" s="41"/>
      <c r="D263" s="225" t="s">
        <v>162</v>
      </c>
      <c r="E263" s="41"/>
      <c r="F263" s="245" t="s">
        <v>368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162</v>
      </c>
      <c r="AU263" s="18" t="s">
        <v>83</v>
      </c>
    </row>
    <row r="264" s="13" customFormat="1">
      <c r="A264" s="13"/>
      <c r="B264" s="223"/>
      <c r="C264" s="224"/>
      <c r="D264" s="225" t="s">
        <v>136</v>
      </c>
      <c r="E264" s="226" t="s">
        <v>19</v>
      </c>
      <c r="F264" s="227" t="s">
        <v>630</v>
      </c>
      <c r="G264" s="224"/>
      <c r="H264" s="228">
        <v>174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136</v>
      </c>
      <c r="AU264" s="234" t="s">
        <v>83</v>
      </c>
      <c r="AV264" s="13" t="s">
        <v>83</v>
      </c>
      <c r="AW264" s="13" t="s">
        <v>35</v>
      </c>
      <c r="AX264" s="13" t="s">
        <v>73</v>
      </c>
      <c r="AY264" s="234" t="s">
        <v>124</v>
      </c>
    </row>
    <row r="265" s="13" customFormat="1">
      <c r="A265" s="13"/>
      <c r="B265" s="223"/>
      <c r="C265" s="224"/>
      <c r="D265" s="225" t="s">
        <v>136</v>
      </c>
      <c r="E265" s="226" t="s">
        <v>19</v>
      </c>
      <c r="F265" s="227" t="s">
        <v>631</v>
      </c>
      <c r="G265" s="224"/>
      <c r="H265" s="228">
        <v>1054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136</v>
      </c>
      <c r="AU265" s="234" t="s">
        <v>83</v>
      </c>
      <c r="AV265" s="13" t="s">
        <v>83</v>
      </c>
      <c r="AW265" s="13" t="s">
        <v>35</v>
      </c>
      <c r="AX265" s="13" t="s">
        <v>73</v>
      </c>
      <c r="AY265" s="234" t="s">
        <v>124</v>
      </c>
    </row>
    <row r="266" s="14" customFormat="1">
      <c r="A266" s="14"/>
      <c r="B266" s="246"/>
      <c r="C266" s="247"/>
      <c r="D266" s="225" t="s">
        <v>136</v>
      </c>
      <c r="E266" s="248" t="s">
        <v>19</v>
      </c>
      <c r="F266" s="249" t="s">
        <v>261</v>
      </c>
      <c r="G266" s="247"/>
      <c r="H266" s="250">
        <v>1228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136</v>
      </c>
      <c r="AU266" s="256" t="s">
        <v>83</v>
      </c>
      <c r="AV266" s="14" t="s">
        <v>132</v>
      </c>
      <c r="AW266" s="14" t="s">
        <v>35</v>
      </c>
      <c r="AX266" s="14" t="s">
        <v>81</v>
      </c>
      <c r="AY266" s="256" t="s">
        <v>124</v>
      </c>
    </row>
    <row r="267" s="2" customFormat="1" ht="16.5" customHeight="1">
      <c r="A267" s="39"/>
      <c r="B267" s="40"/>
      <c r="C267" s="205" t="s">
        <v>469</v>
      </c>
      <c r="D267" s="205" t="s">
        <v>127</v>
      </c>
      <c r="E267" s="206" t="s">
        <v>653</v>
      </c>
      <c r="F267" s="207" t="s">
        <v>633</v>
      </c>
      <c r="G267" s="208" t="s">
        <v>185</v>
      </c>
      <c r="H267" s="209">
        <v>8900</v>
      </c>
      <c r="I267" s="210"/>
      <c r="J267" s="211">
        <f>ROUND(I267*H267,2)</f>
        <v>0</v>
      </c>
      <c r="K267" s="207" t="s">
        <v>131</v>
      </c>
      <c r="L267" s="45"/>
      <c r="M267" s="212" t="s">
        <v>19</v>
      </c>
      <c r="N267" s="213" t="s">
        <v>44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132</v>
      </c>
      <c r="AT267" s="216" t="s">
        <v>127</v>
      </c>
      <c r="AU267" s="216" t="s">
        <v>83</v>
      </c>
      <c r="AY267" s="18" t="s">
        <v>124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81</v>
      </c>
      <c r="BK267" s="217">
        <f>ROUND(I267*H267,2)</f>
        <v>0</v>
      </c>
      <c r="BL267" s="18" t="s">
        <v>132</v>
      </c>
      <c r="BM267" s="216" t="s">
        <v>654</v>
      </c>
    </row>
    <row r="268" s="2" customFormat="1">
      <c r="A268" s="39"/>
      <c r="B268" s="40"/>
      <c r="C268" s="41"/>
      <c r="D268" s="218" t="s">
        <v>134</v>
      </c>
      <c r="E268" s="41"/>
      <c r="F268" s="219" t="s">
        <v>655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134</v>
      </c>
      <c r="AU268" s="18" t="s">
        <v>83</v>
      </c>
    </row>
    <row r="269" s="2" customFormat="1">
      <c r="A269" s="39"/>
      <c r="B269" s="40"/>
      <c r="C269" s="41"/>
      <c r="D269" s="225" t="s">
        <v>162</v>
      </c>
      <c r="E269" s="41"/>
      <c r="F269" s="245" t="s">
        <v>636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162</v>
      </c>
      <c r="AU269" s="18" t="s">
        <v>83</v>
      </c>
    </row>
    <row r="270" s="13" customFormat="1">
      <c r="A270" s="13"/>
      <c r="B270" s="223"/>
      <c r="C270" s="224"/>
      <c r="D270" s="225" t="s">
        <v>136</v>
      </c>
      <c r="E270" s="226" t="s">
        <v>19</v>
      </c>
      <c r="F270" s="227" t="s">
        <v>637</v>
      </c>
      <c r="G270" s="224"/>
      <c r="H270" s="228">
        <v>8900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136</v>
      </c>
      <c r="AU270" s="234" t="s">
        <v>83</v>
      </c>
      <c r="AV270" s="13" t="s">
        <v>83</v>
      </c>
      <c r="AW270" s="13" t="s">
        <v>35</v>
      </c>
      <c r="AX270" s="13" t="s">
        <v>81</v>
      </c>
      <c r="AY270" s="234" t="s">
        <v>124</v>
      </c>
    </row>
    <row r="271" s="2" customFormat="1" ht="16.5" customHeight="1">
      <c r="A271" s="39"/>
      <c r="B271" s="40"/>
      <c r="C271" s="205" t="s">
        <v>473</v>
      </c>
      <c r="D271" s="205" t="s">
        <v>127</v>
      </c>
      <c r="E271" s="206" t="s">
        <v>656</v>
      </c>
      <c r="F271" s="207" t="s">
        <v>639</v>
      </c>
      <c r="G271" s="208" t="s">
        <v>185</v>
      </c>
      <c r="H271" s="209">
        <v>4450</v>
      </c>
      <c r="I271" s="210"/>
      <c r="J271" s="211">
        <f>ROUND(I271*H271,2)</f>
        <v>0</v>
      </c>
      <c r="K271" s="207" t="s">
        <v>131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132</v>
      </c>
      <c r="AT271" s="216" t="s">
        <v>127</v>
      </c>
      <c r="AU271" s="216" t="s">
        <v>83</v>
      </c>
      <c r="AY271" s="18" t="s">
        <v>124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132</v>
      </c>
      <c r="BM271" s="216" t="s">
        <v>657</v>
      </c>
    </row>
    <row r="272" s="2" customFormat="1">
      <c r="A272" s="39"/>
      <c r="B272" s="40"/>
      <c r="C272" s="41"/>
      <c r="D272" s="218" t="s">
        <v>134</v>
      </c>
      <c r="E272" s="41"/>
      <c r="F272" s="219" t="s">
        <v>658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83</v>
      </c>
    </row>
    <row r="273" s="2" customFormat="1">
      <c r="A273" s="39"/>
      <c r="B273" s="40"/>
      <c r="C273" s="41"/>
      <c r="D273" s="225" t="s">
        <v>162</v>
      </c>
      <c r="E273" s="41"/>
      <c r="F273" s="245" t="s">
        <v>642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162</v>
      </c>
      <c r="AU273" s="18" t="s">
        <v>83</v>
      </c>
    </row>
    <row r="274" s="13" customFormat="1">
      <c r="A274" s="13"/>
      <c r="B274" s="223"/>
      <c r="C274" s="224"/>
      <c r="D274" s="225" t="s">
        <v>136</v>
      </c>
      <c r="E274" s="226" t="s">
        <v>19</v>
      </c>
      <c r="F274" s="227" t="s">
        <v>643</v>
      </c>
      <c r="G274" s="224"/>
      <c r="H274" s="228">
        <v>4450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136</v>
      </c>
      <c r="AU274" s="234" t="s">
        <v>83</v>
      </c>
      <c r="AV274" s="13" t="s">
        <v>83</v>
      </c>
      <c r="AW274" s="13" t="s">
        <v>35</v>
      </c>
      <c r="AX274" s="13" t="s">
        <v>81</v>
      </c>
      <c r="AY274" s="234" t="s">
        <v>124</v>
      </c>
    </row>
    <row r="275" s="2" customFormat="1" ht="16.5" customHeight="1">
      <c r="A275" s="39"/>
      <c r="B275" s="40"/>
      <c r="C275" s="205" t="s">
        <v>479</v>
      </c>
      <c r="D275" s="205" t="s">
        <v>127</v>
      </c>
      <c r="E275" s="206" t="s">
        <v>399</v>
      </c>
      <c r="F275" s="207" t="s">
        <v>373</v>
      </c>
      <c r="G275" s="208" t="s">
        <v>225</v>
      </c>
      <c r="H275" s="209">
        <v>89.340000000000003</v>
      </c>
      <c r="I275" s="210"/>
      <c r="J275" s="211">
        <f>ROUND(I275*H275,2)</f>
        <v>0</v>
      </c>
      <c r="K275" s="207" t="s">
        <v>131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132</v>
      </c>
      <c r="AT275" s="216" t="s">
        <v>127</v>
      </c>
      <c r="AU275" s="216" t="s">
        <v>83</v>
      </c>
      <c r="AY275" s="18" t="s">
        <v>124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132</v>
      </c>
      <c r="BM275" s="216" t="s">
        <v>659</v>
      </c>
    </row>
    <row r="276" s="2" customFormat="1">
      <c r="A276" s="39"/>
      <c r="B276" s="40"/>
      <c r="C276" s="41"/>
      <c r="D276" s="218" t="s">
        <v>134</v>
      </c>
      <c r="E276" s="41"/>
      <c r="F276" s="219" t="s">
        <v>401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83</v>
      </c>
    </row>
    <row r="277" s="2" customFormat="1">
      <c r="A277" s="39"/>
      <c r="B277" s="40"/>
      <c r="C277" s="41"/>
      <c r="D277" s="225" t="s">
        <v>162</v>
      </c>
      <c r="E277" s="41"/>
      <c r="F277" s="245" t="s">
        <v>645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162</v>
      </c>
      <c r="AU277" s="18" t="s">
        <v>83</v>
      </c>
    </row>
    <row r="278" s="13" customFormat="1">
      <c r="A278" s="13"/>
      <c r="B278" s="223"/>
      <c r="C278" s="224"/>
      <c r="D278" s="225" t="s">
        <v>136</v>
      </c>
      <c r="E278" s="226" t="s">
        <v>19</v>
      </c>
      <c r="F278" s="227" t="s">
        <v>660</v>
      </c>
      <c r="G278" s="224"/>
      <c r="H278" s="228">
        <v>26.100000000000001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136</v>
      </c>
      <c r="AU278" s="234" t="s">
        <v>83</v>
      </c>
      <c r="AV278" s="13" t="s">
        <v>83</v>
      </c>
      <c r="AW278" s="13" t="s">
        <v>35</v>
      </c>
      <c r="AX278" s="13" t="s">
        <v>73</v>
      </c>
      <c r="AY278" s="234" t="s">
        <v>124</v>
      </c>
    </row>
    <row r="279" s="13" customFormat="1">
      <c r="A279" s="13"/>
      <c r="B279" s="223"/>
      <c r="C279" s="224"/>
      <c r="D279" s="225" t="s">
        <v>136</v>
      </c>
      <c r="E279" s="226" t="s">
        <v>19</v>
      </c>
      <c r="F279" s="227" t="s">
        <v>661</v>
      </c>
      <c r="G279" s="224"/>
      <c r="H279" s="228">
        <v>63.240000000000002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136</v>
      </c>
      <c r="AU279" s="234" t="s">
        <v>83</v>
      </c>
      <c r="AV279" s="13" t="s">
        <v>83</v>
      </c>
      <c r="AW279" s="13" t="s">
        <v>35</v>
      </c>
      <c r="AX279" s="13" t="s">
        <v>73</v>
      </c>
      <c r="AY279" s="234" t="s">
        <v>124</v>
      </c>
    </row>
    <row r="280" s="14" customFormat="1">
      <c r="A280" s="14"/>
      <c r="B280" s="246"/>
      <c r="C280" s="247"/>
      <c r="D280" s="225" t="s">
        <v>136</v>
      </c>
      <c r="E280" s="248" t="s">
        <v>19</v>
      </c>
      <c r="F280" s="249" t="s">
        <v>261</v>
      </c>
      <c r="G280" s="247"/>
      <c r="H280" s="250">
        <v>89.340000000000003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136</v>
      </c>
      <c r="AU280" s="256" t="s">
        <v>83</v>
      </c>
      <c r="AV280" s="14" t="s">
        <v>132</v>
      </c>
      <c r="AW280" s="14" t="s">
        <v>35</v>
      </c>
      <c r="AX280" s="14" t="s">
        <v>81</v>
      </c>
      <c r="AY280" s="256" t="s">
        <v>124</v>
      </c>
    </row>
    <row r="281" s="2" customFormat="1" ht="16.5" customHeight="1">
      <c r="A281" s="39"/>
      <c r="B281" s="40"/>
      <c r="C281" s="205" t="s">
        <v>488</v>
      </c>
      <c r="D281" s="205" t="s">
        <v>127</v>
      </c>
      <c r="E281" s="206" t="s">
        <v>405</v>
      </c>
      <c r="F281" s="207" t="s">
        <v>381</v>
      </c>
      <c r="G281" s="208" t="s">
        <v>225</v>
      </c>
      <c r="H281" s="209">
        <v>89.340000000000003</v>
      </c>
      <c r="I281" s="210"/>
      <c r="J281" s="211">
        <f>ROUND(I281*H281,2)</f>
        <v>0</v>
      </c>
      <c r="K281" s="207" t="s">
        <v>131</v>
      </c>
      <c r="L281" s="45"/>
      <c r="M281" s="212" t="s">
        <v>19</v>
      </c>
      <c r="N281" s="213" t="s">
        <v>44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132</v>
      </c>
      <c r="AT281" s="216" t="s">
        <v>127</v>
      </c>
      <c r="AU281" s="216" t="s">
        <v>83</v>
      </c>
      <c r="AY281" s="18" t="s">
        <v>124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81</v>
      </c>
      <c r="BK281" s="217">
        <f>ROUND(I281*H281,2)</f>
        <v>0</v>
      </c>
      <c r="BL281" s="18" t="s">
        <v>132</v>
      </c>
      <c r="BM281" s="216" t="s">
        <v>662</v>
      </c>
    </row>
    <row r="282" s="2" customFormat="1">
      <c r="A282" s="39"/>
      <c r="B282" s="40"/>
      <c r="C282" s="41"/>
      <c r="D282" s="218" t="s">
        <v>134</v>
      </c>
      <c r="E282" s="41"/>
      <c r="F282" s="219" t="s">
        <v>407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83</v>
      </c>
    </row>
    <row r="283" s="2" customFormat="1" ht="16.5" customHeight="1">
      <c r="A283" s="39"/>
      <c r="B283" s="40"/>
      <c r="C283" s="205" t="s">
        <v>495</v>
      </c>
      <c r="D283" s="205" t="s">
        <v>127</v>
      </c>
      <c r="E283" s="206" t="s">
        <v>409</v>
      </c>
      <c r="F283" s="207" t="s">
        <v>247</v>
      </c>
      <c r="G283" s="208" t="s">
        <v>225</v>
      </c>
      <c r="H283" s="209">
        <v>446.69999999999999</v>
      </c>
      <c r="I283" s="210"/>
      <c r="J283" s="211">
        <f>ROUND(I283*H283,2)</f>
        <v>0</v>
      </c>
      <c r="K283" s="207" t="s">
        <v>131</v>
      </c>
      <c r="L283" s="45"/>
      <c r="M283" s="212" t="s">
        <v>19</v>
      </c>
      <c r="N283" s="213" t="s">
        <v>44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132</v>
      </c>
      <c r="AT283" s="216" t="s">
        <v>127</v>
      </c>
      <c r="AU283" s="216" t="s">
        <v>83</v>
      </c>
      <c r="AY283" s="18" t="s">
        <v>124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81</v>
      </c>
      <c r="BK283" s="217">
        <f>ROUND(I283*H283,2)</f>
        <v>0</v>
      </c>
      <c r="BL283" s="18" t="s">
        <v>132</v>
      </c>
      <c r="BM283" s="216" t="s">
        <v>663</v>
      </c>
    </row>
    <row r="284" s="2" customFormat="1">
      <c r="A284" s="39"/>
      <c r="B284" s="40"/>
      <c r="C284" s="41"/>
      <c r="D284" s="218" t="s">
        <v>134</v>
      </c>
      <c r="E284" s="41"/>
      <c r="F284" s="219" t="s">
        <v>411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134</v>
      </c>
      <c r="AU284" s="18" t="s">
        <v>83</v>
      </c>
    </row>
    <row r="285" s="2" customFormat="1">
      <c r="A285" s="39"/>
      <c r="B285" s="40"/>
      <c r="C285" s="41"/>
      <c r="D285" s="225" t="s">
        <v>162</v>
      </c>
      <c r="E285" s="41"/>
      <c r="F285" s="245" t="s">
        <v>388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162</v>
      </c>
      <c r="AU285" s="18" t="s">
        <v>83</v>
      </c>
    </row>
    <row r="286" s="13" customFormat="1">
      <c r="A286" s="13"/>
      <c r="B286" s="223"/>
      <c r="C286" s="224"/>
      <c r="D286" s="225" t="s">
        <v>136</v>
      </c>
      <c r="E286" s="226" t="s">
        <v>19</v>
      </c>
      <c r="F286" s="227" t="s">
        <v>664</v>
      </c>
      <c r="G286" s="224"/>
      <c r="H286" s="228">
        <v>446.69999999999999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136</v>
      </c>
      <c r="AU286" s="234" t="s">
        <v>83</v>
      </c>
      <c r="AV286" s="13" t="s">
        <v>83</v>
      </c>
      <c r="AW286" s="13" t="s">
        <v>35</v>
      </c>
      <c r="AX286" s="13" t="s">
        <v>81</v>
      </c>
      <c r="AY286" s="234" t="s">
        <v>124</v>
      </c>
    </row>
    <row r="287" s="12" customFormat="1" ht="22.8" customHeight="1">
      <c r="A287" s="12"/>
      <c r="B287" s="189"/>
      <c r="C287" s="190"/>
      <c r="D287" s="191" t="s">
        <v>72</v>
      </c>
      <c r="E287" s="203" t="s">
        <v>413</v>
      </c>
      <c r="F287" s="203" t="s">
        <v>414</v>
      </c>
      <c r="G287" s="190"/>
      <c r="H287" s="190"/>
      <c r="I287" s="193"/>
      <c r="J287" s="204">
        <f>BK287</f>
        <v>0</v>
      </c>
      <c r="K287" s="190"/>
      <c r="L287" s="195"/>
      <c r="M287" s="196"/>
      <c r="N287" s="197"/>
      <c r="O287" s="197"/>
      <c r="P287" s="198">
        <f>SUM(P288:P340)</f>
        <v>0</v>
      </c>
      <c r="Q287" s="197"/>
      <c r="R287" s="198">
        <f>SUM(R288:R340)</f>
        <v>0</v>
      </c>
      <c r="S287" s="197"/>
      <c r="T287" s="199">
        <f>SUM(T288:T340)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0" t="s">
        <v>81</v>
      </c>
      <c r="AT287" s="201" t="s">
        <v>72</v>
      </c>
      <c r="AU287" s="201" t="s">
        <v>81</v>
      </c>
      <c r="AY287" s="200" t="s">
        <v>124</v>
      </c>
      <c r="BK287" s="202">
        <f>SUM(BK288:BK340)</f>
        <v>0</v>
      </c>
    </row>
    <row r="288" s="2" customFormat="1" ht="16.5" customHeight="1">
      <c r="A288" s="39"/>
      <c r="B288" s="40"/>
      <c r="C288" s="205" t="s">
        <v>499</v>
      </c>
      <c r="D288" s="205" t="s">
        <v>127</v>
      </c>
      <c r="E288" s="206" t="s">
        <v>416</v>
      </c>
      <c r="F288" s="207" t="s">
        <v>417</v>
      </c>
      <c r="G288" s="208" t="s">
        <v>130</v>
      </c>
      <c r="H288" s="209">
        <v>87</v>
      </c>
      <c r="I288" s="210"/>
      <c r="J288" s="211">
        <f>ROUND(I288*H288,2)</f>
        <v>0</v>
      </c>
      <c r="K288" s="207" t="s">
        <v>131</v>
      </c>
      <c r="L288" s="45"/>
      <c r="M288" s="212" t="s">
        <v>19</v>
      </c>
      <c r="N288" s="213" t="s">
        <v>44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132</v>
      </c>
      <c r="AT288" s="216" t="s">
        <v>127</v>
      </c>
      <c r="AU288" s="216" t="s">
        <v>83</v>
      </c>
      <c r="AY288" s="18" t="s">
        <v>124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81</v>
      </c>
      <c r="BK288" s="217">
        <f>ROUND(I288*H288,2)</f>
        <v>0</v>
      </c>
      <c r="BL288" s="18" t="s">
        <v>132</v>
      </c>
      <c r="BM288" s="216" t="s">
        <v>665</v>
      </c>
    </row>
    <row r="289" s="2" customFormat="1">
      <c r="A289" s="39"/>
      <c r="B289" s="40"/>
      <c r="C289" s="41"/>
      <c r="D289" s="218" t="s">
        <v>134</v>
      </c>
      <c r="E289" s="41"/>
      <c r="F289" s="219" t="s">
        <v>419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134</v>
      </c>
      <c r="AU289" s="18" t="s">
        <v>83</v>
      </c>
    </row>
    <row r="290" s="2" customFormat="1">
      <c r="A290" s="39"/>
      <c r="B290" s="40"/>
      <c r="C290" s="41"/>
      <c r="D290" s="225" t="s">
        <v>162</v>
      </c>
      <c r="E290" s="41"/>
      <c r="F290" s="245" t="s">
        <v>420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162</v>
      </c>
      <c r="AU290" s="18" t="s">
        <v>83</v>
      </c>
    </row>
    <row r="291" s="2" customFormat="1" ht="16.5" customHeight="1">
      <c r="A291" s="39"/>
      <c r="B291" s="40"/>
      <c r="C291" s="205" t="s">
        <v>503</v>
      </c>
      <c r="D291" s="205" t="s">
        <v>127</v>
      </c>
      <c r="E291" s="206" t="s">
        <v>422</v>
      </c>
      <c r="F291" s="207" t="s">
        <v>423</v>
      </c>
      <c r="G291" s="208" t="s">
        <v>185</v>
      </c>
      <c r="H291" s="209">
        <v>36.539999999999999</v>
      </c>
      <c r="I291" s="210"/>
      <c r="J291" s="211">
        <f>ROUND(I291*H291,2)</f>
        <v>0</v>
      </c>
      <c r="K291" s="207" t="s">
        <v>131</v>
      </c>
      <c r="L291" s="45"/>
      <c r="M291" s="212" t="s">
        <v>19</v>
      </c>
      <c r="N291" s="213" t="s">
        <v>44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132</v>
      </c>
      <c r="AT291" s="216" t="s">
        <v>127</v>
      </c>
      <c r="AU291" s="216" t="s">
        <v>83</v>
      </c>
      <c r="AY291" s="18" t="s">
        <v>124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81</v>
      </c>
      <c r="BK291" s="217">
        <f>ROUND(I291*H291,2)</f>
        <v>0</v>
      </c>
      <c r="BL291" s="18" t="s">
        <v>132</v>
      </c>
      <c r="BM291" s="216" t="s">
        <v>666</v>
      </c>
    </row>
    <row r="292" s="2" customFormat="1">
      <c r="A292" s="39"/>
      <c r="B292" s="40"/>
      <c r="C292" s="41"/>
      <c r="D292" s="218" t="s">
        <v>134</v>
      </c>
      <c r="E292" s="41"/>
      <c r="F292" s="219" t="s">
        <v>425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83</v>
      </c>
    </row>
    <row r="293" s="2" customFormat="1">
      <c r="A293" s="39"/>
      <c r="B293" s="40"/>
      <c r="C293" s="41"/>
      <c r="D293" s="225" t="s">
        <v>162</v>
      </c>
      <c r="E293" s="41"/>
      <c r="F293" s="245" t="s">
        <v>426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162</v>
      </c>
      <c r="AU293" s="18" t="s">
        <v>83</v>
      </c>
    </row>
    <row r="294" s="13" customFormat="1">
      <c r="A294" s="13"/>
      <c r="B294" s="223"/>
      <c r="C294" s="224"/>
      <c r="D294" s="225" t="s">
        <v>136</v>
      </c>
      <c r="E294" s="226" t="s">
        <v>19</v>
      </c>
      <c r="F294" s="227" t="s">
        <v>537</v>
      </c>
      <c r="G294" s="224"/>
      <c r="H294" s="228">
        <v>36.539999999999999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136</v>
      </c>
      <c r="AU294" s="234" t="s">
        <v>83</v>
      </c>
      <c r="AV294" s="13" t="s">
        <v>83</v>
      </c>
      <c r="AW294" s="13" t="s">
        <v>35</v>
      </c>
      <c r="AX294" s="13" t="s">
        <v>81</v>
      </c>
      <c r="AY294" s="234" t="s">
        <v>124</v>
      </c>
    </row>
    <row r="295" s="2" customFormat="1" ht="16.5" customHeight="1">
      <c r="A295" s="39"/>
      <c r="B295" s="40"/>
      <c r="C295" s="205" t="s">
        <v>667</v>
      </c>
      <c r="D295" s="205" t="s">
        <v>127</v>
      </c>
      <c r="E295" s="206" t="s">
        <v>428</v>
      </c>
      <c r="F295" s="207" t="s">
        <v>429</v>
      </c>
      <c r="G295" s="208" t="s">
        <v>130</v>
      </c>
      <c r="H295" s="209">
        <v>87</v>
      </c>
      <c r="I295" s="210"/>
      <c r="J295" s="211">
        <f>ROUND(I295*H295,2)</f>
        <v>0</v>
      </c>
      <c r="K295" s="207" t="s">
        <v>131</v>
      </c>
      <c r="L295" s="45"/>
      <c r="M295" s="212" t="s">
        <v>19</v>
      </c>
      <c r="N295" s="213" t="s">
        <v>44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132</v>
      </c>
      <c r="AT295" s="216" t="s">
        <v>127</v>
      </c>
      <c r="AU295" s="216" t="s">
        <v>83</v>
      </c>
      <c r="AY295" s="18" t="s">
        <v>124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81</v>
      </c>
      <c r="BK295" s="217">
        <f>ROUND(I295*H295,2)</f>
        <v>0</v>
      </c>
      <c r="BL295" s="18" t="s">
        <v>132</v>
      </c>
      <c r="BM295" s="216" t="s">
        <v>668</v>
      </c>
    </row>
    <row r="296" s="2" customFormat="1">
      <c r="A296" s="39"/>
      <c r="B296" s="40"/>
      <c r="C296" s="41"/>
      <c r="D296" s="218" t="s">
        <v>134</v>
      </c>
      <c r="E296" s="41"/>
      <c r="F296" s="219" t="s">
        <v>431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134</v>
      </c>
      <c r="AU296" s="18" t="s">
        <v>83</v>
      </c>
    </row>
    <row r="297" s="2" customFormat="1">
      <c r="A297" s="39"/>
      <c r="B297" s="40"/>
      <c r="C297" s="41"/>
      <c r="D297" s="225" t="s">
        <v>162</v>
      </c>
      <c r="E297" s="41"/>
      <c r="F297" s="245" t="s">
        <v>432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162</v>
      </c>
      <c r="AU297" s="18" t="s">
        <v>83</v>
      </c>
    </row>
    <row r="298" s="2" customFormat="1" ht="16.5" customHeight="1">
      <c r="A298" s="39"/>
      <c r="B298" s="40"/>
      <c r="C298" s="205" t="s">
        <v>669</v>
      </c>
      <c r="D298" s="205" t="s">
        <v>127</v>
      </c>
      <c r="E298" s="206" t="s">
        <v>434</v>
      </c>
      <c r="F298" s="207" t="s">
        <v>361</v>
      </c>
      <c r="G298" s="208" t="s">
        <v>130</v>
      </c>
      <c r="H298" s="209">
        <v>87</v>
      </c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132</v>
      </c>
      <c r="AT298" s="216" t="s">
        <v>127</v>
      </c>
      <c r="AU298" s="216" t="s">
        <v>83</v>
      </c>
      <c r="AY298" s="18" t="s">
        <v>124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132</v>
      </c>
      <c r="BM298" s="216" t="s">
        <v>670</v>
      </c>
    </row>
    <row r="299" s="2" customFormat="1">
      <c r="A299" s="39"/>
      <c r="B299" s="40"/>
      <c r="C299" s="41"/>
      <c r="D299" s="225" t="s">
        <v>162</v>
      </c>
      <c r="E299" s="41"/>
      <c r="F299" s="245" t="s">
        <v>363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162</v>
      </c>
      <c r="AU299" s="18" t="s">
        <v>83</v>
      </c>
    </row>
    <row r="300" s="13" customFormat="1">
      <c r="A300" s="13"/>
      <c r="B300" s="223"/>
      <c r="C300" s="224"/>
      <c r="D300" s="225" t="s">
        <v>136</v>
      </c>
      <c r="E300" s="226" t="s">
        <v>19</v>
      </c>
      <c r="F300" s="227" t="s">
        <v>628</v>
      </c>
      <c r="G300" s="224"/>
      <c r="H300" s="228">
        <v>87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136</v>
      </c>
      <c r="AU300" s="234" t="s">
        <v>83</v>
      </c>
      <c r="AV300" s="13" t="s">
        <v>83</v>
      </c>
      <c r="AW300" s="13" t="s">
        <v>35</v>
      </c>
      <c r="AX300" s="13" t="s">
        <v>81</v>
      </c>
      <c r="AY300" s="234" t="s">
        <v>124</v>
      </c>
    </row>
    <row r="301" s="2" customFormat="1" ht="24.15" customHeight="1">
      <c r="A301" s="39"/>
      <c r="B301" s="40"/>
      <c r="C301" s="205" t="s">
        <v>671</v>
      </c>
      <c r="D301" s="205" t="s">
        <v>127</v>
      </c>
      <c r="E301" s="206" t="s">
        <v>437</v>
      </c>
      <c r="F301" s="207" t="s">
        <v>366</v>
      </c>
      <c r="G301" s="208" t="s">
        <v>130</v>
      </c>
      <c r="H301" s="209">
        <v>1228</v>
      </c>
      <c r="I301" s="210"/>
      <c r="J301" s="211">
        <f>ROUND(I301*H301,2)</f>
        <v>0</v>
      </c>
      <c r="K301" s="207" t="s">
        <v>19</v>
      </c>
      <c r="L301" s="45"/>
      <c r="M301" s="212" t="s">
        <v>19</v>
      </c>
      <c r="N301" s="213" t="s">
        <v>44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132</v>
      </c>
      <c r="AT301" s="216" t="s">
        <v>127</v>
      </c>
      <c r="AU301" s="216" t="s">
        <v>83</v>
      </c>
      <c r="AY301" s="18" t="s">
        <v>124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81</v>
      </c>
      <c r="BK301" s="217">
        <f>ROUND(I301*H301,2)</f>
        <v>0</v>
      </c>
      <c r="BL301" s="18" t="s">
        <v>132</v>
      </c>
      <c r="BM301" s="216" t="s">
        <v>672</v>
      </c>
    </row>
    <row r="302" s="2" customFormat="1">
      <c r="A302" s="39"/>
      <c r="B302" s="40"/>
      <c r="C302" s="41"/>
      <c r="D302" s="225" t="s">
        <v>162</v>
      </c>
      <c r="E302" s="41"/>
      <c r="F302" s="245" t="s">
        <v>368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162</v>
      </c>
      <c r="AU302" s="18" t="s">
        <v>83</v>
      </c>
    </row>
    <row r="303" s="13" customFormat="1">
      <c r="A303" s="13"/>
      <c r="B303" s="223"/>
      <c r="C303" s="224"/>
      <c r="D303" s="225" t="s">
        <v>136</v>
      </c>
      <c r="E303" s="226" t="s">
        <v>19</v>
      </c>
      <c r="F303" s="227" t="s">
        <v>630</v>
      </c>
      <c r="G303" s="224"/>
      <c r="H303" s="228">
        <v>174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136</v>
      </c>
      <c r="AU303" s="234" t="s">
        <v>83</v>
      </c>
      <c r="AV303" s="13" t="s">
        <v>83</v>
      </c>
      <c r="AW303" s="13" t="s">
        <v>35</v>
      </c>
      <c r="AX303" s="13" t="s">
        <v>73</v>
      </c>
      <c r="AY303" s="234" t="s">
        <v>124</v>
      </c>
    </row>
    <row r="304" s="13" customFormat="1">
      <c r="A304" s="13"/>
      <c r="B304" s="223"/>
      <c r="C304" s="224"/>
      <c r="D304" s="225" t="s">
        <v>136</v>
      </c>
      <c r="E304" s="226" t="s">
        <v>19</v>
      </c>
      <c r="F304" s="227" t="s">
        <v>631</v>
      </c>
      <c r="G304" s="224"/>
      <c r="H304" s="228">
        <v>1054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136</v>
      </c>
      <c r="AU304" s="234" t="s">
        <v>83</v>
      </c>
      <c r="AV304" s="13" t="s">
        <v>83</v>
      </c>
      <c r="AW304" s="13" t="s">
        <v>35</v>
      </c>
      <c r="AX304" s="13" t="s">
        <v>73</v>
      </c>
      <c r="AY304" s="234" t="s">
        <v>124</v>
      </c>
    </row>
    <row r="305" s="14" customFormat="1">
      <c r="A305" s="14"/>
      <c r="B305" s="246"/>
      <c r="C305" s="247"/>
      <c r="D305" s="225" t="s">
        <v>136</v>
      </c>
      <c r="E305" s="248" t="s">
        <v>19</v>
      </c>
      <c r="F305" s="249" t="s">
        <v>261</v>
      </c>
      <c r="G305" s="247"/>
      <c r="H305" s="250">
        <v>1228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136</v>
      </c>
      <c r="AU305" s="256" t="s">
        <v>83</v>
      </c>
      <c r="AV305" s="14" t="s">
        <v>132</v>
      </c>
      <c r="AW305" s="14" t="s">
        <v>35</v>
      </c>
      <c r="AX305" s="14" t="s">
        <v>81</v>
      </c>
      <c r="AY305" s="256" t="s">
        <v>124</v>
      </c>
    </row>
    <row r="306" s="2" customFormat="1" ht="16.5" customHeight="1">
      <c r="A306" s="39"/>
      <c r="B306" s="40"/>
      <c r="C306" s="205" t="s">
        <v>673</v>
      </c>
      <c r="D306" s="205" t="s">
        <v>127</v>
      </c>
      <c r="E306" s="206" t="s">
        <v>440</v>
      </c>
      <c r="F306" s="207" t="s">
        <v>441</v>
      </c>
      <c r="G306" s="208" t="s">
        <v>225</v>
      </c>
      <c r="H306" s="209">
        <v>4.3499999999999996</v>
      </c>
      <c r="I306" s="210"/>
      <c r="J306" s="211">
        <f>ROUND(I306*H306,2)</f>
        <v>0</v>
      </c>
      <c r="K306" s="207" t="s">
        <v>131</v>
      </c>
      <c r="L306" s="45"/>
      <c r="M306" s="212" t="s">
        <v>19</v>
      </c>
      <c r="N306" s="213" t="s">
        <v>44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132</v>
      </c>
      <c r="AT306" s="216" t="s">
        <v>127</v>
      </c>
      <c r="AU306" s="216" t="s">
        <v>83</v>
      </c>
      <c r="AY306" s="18" t="s">
        <v>124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81</v>
      </c>
      <c r="BK306" s="217">
        <f>ROUND(I306*H306,2)</f>
        <v>0</v>
      </c>
      <c r="BL306" s="18" t="s">
        <v>132</v>
      </c>
      <c r="BM306" s="216" t="s">
        <v>674</v>
      </c>
    </row>
    <row r="307" s="2" customFormat="1">
      <c r="A307" s="39"/>
      <c r="B307" s="40"/>
      <c r="C307" s="41"/>
      <c r="D307" s="218" t="s">
        <v>134</v>
      </c>
      <c r="E307" s="41"/>
      <c r="F307" s="219" t="s">
        <v>443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134</v>
      </c>
      <c r="AU307" s="18" t="s">
        <v>83</v>
      </c>
    </row>
    <row r="308" s="2" customFormat="1">
      <c r="A308" s="39"/>
      <c r="B308" s="40"/>
      <c r="C308" s="41"/>
      <c r="D308" s="225" t="s">
        <v>162</v>
      </c>
      <c r="E308" s="41"/>
      <c r="F308" s="245" t="s">
        <v>444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162</v>
      </c>
      <c r="AU308" s="18" t="s">
        <v>83</v>
      </c>
    </row>
    <row r="309" s="13" customFormat="1">
      <c r="A309" s="13"/>
      <c r="B309" s="223"/>
      <c r="C309" s="224"/>
      <c r="D309" s="225" t="s">
        <v>136</v>
      </c>
      <c r="E309" s="226" t="s">
        <v>19</v>
      </c>
      <c r="F309" s="227" t="s">
        <v>675</v>
      </c>
      <c r="G309" s="224"/>
      <c r="H309" s="228">
        <v>4.3499999999999996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136</v>
      </c>
      <c r="AU309" s="234" t="s">
        <v>83</v>
      </c>
      <c r="AV309" s="13" t="s">
        <v>83</v>
      </c>
      <c r="AW309" s="13" t="s">
        <v>35</v>
      </c>
      <c r="AX309" s="13" t="s">
        <v>81</v>
      </c>
      <c r="AY309" s="234" t="s">
        <v>124</v>
      </c>
    </row>
    <row r="310" s="2" customFormat="1" ht="21.75" customHeight="1">
      <c r="A310" s="39"/>
      <c r="B310" s="40"/>
      <c r="C310" s="205" t="s">
        <v>676</v>
      </c>
      <c r="D310" s="205" t="s">
        <v>127</v>
      </c>
      <c r="E310" s="206" t="s">
        <v>447</v>
      </c>
      <c r="F310" s="207" t="s">
        <v>448</v>
      </c>
      <c r="G310" s="208" t="s">
        <v>130</v>
      </c>
      <c r="H310" s="209">
        <v>87</v>
      </c>
      <c r="I310" s="210"/>
      <c r="J310" s="211">
        <f>ROUND(I310*H310,2)</f>
        <v>0</v>
      </c>
      <c r="K310" s="207" t="s">
        <v>131</v>
      </c>
      <c r="L310" s="45"/>
      <c r="M310" s="212" t="s">
        <v>19</v>
      </c>
      <c r="N310" s="213" t="s">
        <v>44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132</v>
      </c>
      <c r="AT310" s="216" t="s">
        <v>127</v>
      </c>
      <c r="AU310" s="216" t="s">
        <v>83</v>
      </c>
      <c r="AY310" s="18" t="s">
        <v>124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81</v>
      </c>
      <c r="BK310" s="217">
        <f>ROUND(I310*H310,2)</f>
        <v>0</v>
      </c>
      <c r="BL310" s="18" t="s">
        <v>132</v>
      </c>
      <c r="BM310" s="216" t="s">
        <v>677</v>
      </c>
    </row>
    <row r="311" s="2" customFormat="1">
      <c r="A311" s="39"/>
      <c r="B311" s="40"/>
      <c r="C311" s="41"/>
      <c r="D311" s="218" t="s">
        <v>134</v>
      </c>
      <c r="E311" s="41"/>
      <c r="F311" s="219" t="s">
        <v>450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134</v>
      </c>
      <c r="AU311" s="18" t="s">
        <v>83</v>
      </c>
    </row>
    <row r="312" s="2" customFormat="1">
      <c r="A312" s="39"/>
      <c r="B312" s="40"/>
      <c r="C312" s="41"/>
      <c r="D312" s="225" t="s">
        <v>162</v>
      </c>
      <c r="E312" s="41"/>
      <c r="F312" s="245" t="s">
        <v>451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162</v>
      </c>
      <c r="AU312" s="18" t="s">
        <v>83</v>
      </c>
    </row>
    <row r="313" s="2" customFormat="1" ht="16.5" customHeight="1">
      <c r="A313" s="39"/>
      <c r="B313" s="40"/>
      <c r="C313" s="205" t="s">
        <v>678</v>
      </c>
      <c r="D313" s="205" t="s">
        <v>127</v>
      </c>
      <c r="E313" s="206" t="s">
        <v>453</v>
      </c>
      <c r="F313" s="207" t="s">
        <v>454</v>
      </c>
      <c r="G313" s="208" t="s">
        <v>130</v>
      </c>
      <c r="H313" s="209">
        <v>174</v>
      </c>
      <c r="I313" s="210"/>
      <c r="J313" s="211">
        <f>ROUND(I313*H313,2)</f>
        <v>0</v>
      </c>
      <c r="K313" s="207" t="s">
        <v>131</v>
      </c>
      <c r="L313" s="45"/>
      <c r="M313" s="212" t="s">
        <v>19</v>
      </c>
      <c r="N313" s="213" t="s">
        <v>44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132</v>
      </c>
      <c r="AT313" s="216" t="s">
        <v>127</v>
      </c>
      <c r="AU313" s="216" t="s">
        <v>83</v>
      </c>
      <c r="AY313" s="18" t="s">
        <v>124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81</v>
      </c>
      <c r="BK313" s="217">
        <f>ROUND(I313*H313,2)</f>
        <v>0</v>
      </c>
      <c r="BL313" s="18" t="s">
        <v>132</v>
      </c>
      <c r="BM313" s="216" t="s">
        <v>679</v>
      </c>
    </row>
    <row r="314" s="2" customFormat="1">
      <c r="A314" s="39"/>
      <c r="B314" s="40"/>
      <c r="C314" s="41"/>
      <c r="D314" s="218" t="s">
        <v>134</v>
      </c>
      <c r="E314" s="41"/>
      <c r="F314" s="219" t="s">
        <v>456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134</v>
      </c>
      <c r="AU314" s="18" t="s">
        <v>83</v>
      </c>
    </row>
    <row r="315" s="13" customFormat="1">
      <c r="A315" s="13"/>
      <c r="B315" s="223"/>
      <c r="C315" s="224"/>
      <c r="D315" s="225" t="s">
        <v>136</v>
      </c>
      <c r="E315" s="226" t="s">
        <v>19</v>
      </c>
      <c r="F315" s="227" t="s">
        <v>680</v>
      </c>
      <c r="G315" s="224"/>
      <c r="H315" s="228">
        <v>174</v>
      </c>
      <c r="I315" s="229"/>
      <c r="J315" s="224"/>
      <c r="K315" s="224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136</v>
      </c>
      <c r="AU315" s="234" t="s">
        <v>83</v>
      </c>
      <c r="AV315" s="13" t="s">
        <v>83</v>
      </c>
      <c r="AW315" s="13" t="s">
        <v>35</v>
      </c>
      <c r="AX315" s="13" t="s">
        <v>81</v>
      </c>
      <c r="AY315" s="234" t="s">
        <v>124</v>
      </c>
    </row>
    <row r="316" s="2" customFormat="1" ht="16.5" customHeight="1">
      <c r="A316" s="39"/>
      <c r="B316" s="40"/>
      <c r="C316" s="205" t="s">
        <v>681</v>
      </c>
      <c r="D316" s="205" t="s">
        <v>127</v>
      </c>
      <c r="E316" s="206" t="s">
        <v>459</v>
      </c>
      <c r="F316" s="207" t="s">
        <v>460</v>
      </c>
      <c r="G316" s="208" t="s">
        <v>168</v>
      </c>
      <c r="H316" s="209">
        <v>4.7850000000000001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44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132</v>
      </c>
      <c r="AT316" s="216" t="s">
        <v>127</v>
      </c>
      <c r="AU316" s="216" t="s">
        <v>83</v>
      </c>
      <c r="AY316" s="18" t="s">
        <v>124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81</v>
      </c>
      <c r="BK316" s="217">
        <f>ROUND(I316*H316,2)</f>
        <v>0</v>
      </c>
      <c r="BL316" s="18" t="s">
        <v>132</v>
      </c>
      <c r="BM316" s="216" t="s">
        <v>682</v>
      </c>
    </row>
    <row r="317" s="2" customFormat="1">
      <c r="A317" s="39"/>
      <c r="B317" s="40"/>
      <c r="C317" s="41"/>
      <c r="D317" s="225" t="s">
        <v>162</v>
      </c>
      <c r="E317" s="41"/>
      <c r="F317" s="245" t="s">
        <v>462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162</v>
      </c>
      <c r="AU317" s="18" t="s">
        <v>83</v>
      </c>
    </row>
    <row r="318" s="13" customFormat="1">
      <c r="A318" s="13"/>
      <c r="B318" s="223"/>
      <c r="C318" s="224"/>
      <c r="D318" s="225" t="s">
        <v>136</v>
      </c>
      <c r="E318" s="226" t="s">
        <v>19</v>
      </c>
      <c r="F318" s="227" t="s">
        <v>683</v>
      </c>
      <c r="G318" s="224"/>
      <c r="H318" s="228">
        <v>2.1749999999999998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136</v>
      </c>
      <c r="AU318" s="234" t="s">
        <v>83</v>
      </c>
      <c r="AV318" s="13" t="s">
        <v>83</v>
      </c>
      <c r="AW318" s="13" t="s">
        <v>35</v>
      </c>
      <c r="AX318" s="13" t="s">
        <v>73</v>
      </c>
      <c r="AY318" s="234" t="s">
        <v>124</v>
      </c>
    </row>
    <row r="319" s="13" customFormat="1">
      <c r="A319" s="13"/>
      <c r="B319" s="223"/>
      <c r="C319" s="224"/>
      <c r="D319" s="225" t="s">
        <v>136</v>
      </c>
      <c r="E319" s="226" t="s">
        <v>19</v>
      </c>
      <c r="F319" s="227" t="s">
        <v>684</v>
      </c>
      <c r="G319" s="224"/>
      <c r="H319" s="228">
        <v>2.6099999999999999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136</v>
      </c>
      <c r="AU319" s="234" t="s">
        <v>83</v>
      </c>
      <c r="AV319" s="13" t="s">
        <v>83</v>
      </c>
      <c r="AW319" s="13" t="s">
        <v>35</v>
      </c>
      <c r="AX319" s="13" t="s">
        <v>73</v>
      </c>
      <c r="AY319" s="234" t="s">
        <v>124</v>
      </c>
    </row>
    <row r="320" s="14" customFormat="1">
      <c r="A320" s="14"/>
      <c r="B320" s="246"/>
      <c r="C320" s="247"/>
      <c r="D320" s="225" t="s">
        <v>136</v>
      </c>
      <c r="E320" s="248" t="s">
        <v>19</v>
      </c>
      <c r="F320" s="249" t="s">
        <v>261</v>
      </c>
      <c r="G320" s="247"/>
      <c r="H320" s="250">
        <v>4.7850000000000001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136</v>
      </c>
      <c r="AU320" s="256" t="s">
        <v>83</v>
      </c>
      <c r="AV320" s="14" t="s">
        <v>132</v>
      </c>
      <c r="AW320" s="14" t="s">
        <v>35</v>
      </c>
      <c r="AX320" s="14" t="s">
        <v>81</v>
      </c>
      <c r="AY320" s="256" t="s">
        <v>124</v>
      </c>
    </row>
    <row r="321" s="2" customFormat="1" ht="16.5" customHeight="1">
      <c r="A321" s="39"/>
      <c r="B321" s="40"/>
      <c r="C321" s="205" t="s">
        <v>685</v>
      </c>
      <c r="D321" s="205" t="s">
        <v>127</v>
      </c>
      <c r="E321" s="206" t="s">
        <v>686</v>
      </c>
      <c r="F321" s="207" t="s">
        <v>633</v>
      </c>
      <c r="G321" s="208" t="s">
        <v>185</v>
      </c>
      <c r="H321" s="209">
        <v>8900</v>
      </c>
      <c r="I321" s="210"/>
      <c r="J321" s="211">
        <f>ROUND(I321*H321,2)</f>
        <v>0</v>
      </c>
      <c r="K321" s="207" t="s">
        <v>131</v>
      </c>
      <c r="L321" s="45"/>
      <c r="M321" s="212" t="s">
        <v>19</v>
      </c>
      <c r="N321" s="213" t="s">
        <v>44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132</v>
      </c>
      <c r="AT321" s="216" t="s">
        <v>127</v>
      </c>
      <c r="AU321" s="216" t="s">
        <v>83</v>
      </c>
      <c r="AY321" s="18" t="s">
        <v>124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81</v>
      </c>
      <c r="BK321" s="217">
        <f>ROUND(I321*H321,2)</f>
        <v>0</v>
      </c>
      <c r="BL321" s="18" t="s">
        <v>132</v>
      </c>
      <c r="BM321" s="216" t="s">
        <v>687</v>
      </c>
    </row>
    <row r="322" s="2" customFormat="1">
      <c r="A322" s="39"/>
      <c r="B322" s="40"/>
      <c r="C322" s="41"/>
      <c r="D322" s="218" t="s">
        <v>134</v>
      </c>
      <c r="E322" s="41"/>
      <c r="F322" s="219" t="s">
        <v>688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134</v>
      </c>
      <c r="AU322" s="18" t="s">
        <v>83</v>
      </c>
    </row>
    <row r="323" s="2" customFormat="1">
      <c r="A323" s="39"/>
      <c r="B323" s="40"/>
      <c r="C323" s="41"/>
      <c r="D323" s="225" t="s">
        <v>162</v>
      </c>
      <c r="E323" s="41"/>
      <c r="F323" s="245" t="s">
        <v>636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162</v>
      </c>
      <c r="AU323" s="18" t="s">
        <v>83</v>
      </c>
    </row>
    <row r="324" s="13" customFormat="1">
      <c r="A324" s="13"/>
      <c r="B324" s="223"/>
      <c r="C324" s="224"/>
      <c r="D324" s="225" t="s">
        <v>136</v>
      </c>
      <c r="E324" s="226" t="s">
        <v>19</v>
      </c>
      <c r="F324" s="227" t="s">
        <v>637</v>
      </c>
      <c r="G324" s="224"/>
      <c r="H324" s="228">
        <v>8900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136</v>
      </c>
      <c r="AU324" s="234" t="s">
        <v>83</v>
      </c>
      <c r="AV324" s="13" t="s">
        <v>83</v>
      </c>
      <c r="AW324" s="13" t="s">
        <v>35</v>
      </c>
      <c r="AX324" s="13" t="s">
        <v>81</v>
      </c>
      <c r="AY324" s="234" t="s">
        <v>124</v>
      </c>
    </row>
    <row r="325" s="2" customFormat="1" ht="16.5" customHeight="1">
      <c r="A325" s="39"/>
      <c r="B325" s="40"/>
      <c r="C325" s="205" t="s">
        <v>689</v>
      </c>
      <c r="D325" s="205" t="s">
        <v>127</v>
      </c>
      <c r="E325" s="206" t="s">
        <v>690</v>
      </c>
      <c r="F325" s="207" t="s">
        <v>639</v>
      </c>
      <c r="G325" s="208" t="s">
        <v>185</v>
      </c>
      <c r="H325" s="209">
        <v>4450</v>
      </c>
      <c r="I325" s="210"/>
      <c r="J325" s="211">
        <f>ROUND(I325*H325,2)</f>
        <v>0</v>
      </c>
      <c r="K325" s="207" t="s">
        <v>131</v>
      </c>
      <c r="L325" s="45"/>
      <c r="M325" s="212" t="s">
        <v>19</v>
      </c>
      <c r="N325" s="213" t="s">
        <v>44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132</v>
      </c>
      <c r="AT325" s="216" t="s">
        <v>127</v>
      </c>
      <c r="AU325" s="216" t="s">
        <v>83</v>
      </c>
      <c r="AY325" s="18" t="s">
        <v>124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81</v>
      </c>
      <c r="BK325" s="217">
        <f>ROUND(I325*H325,2)</f>
        <v>0</v>
      </c>
      <c r="BL325" s="18" t="s">
        <v>132</v>
      </c>
      <c r="BM325" s="216" t="s">
        <v>691</v>
      </c>
    </row>
    <row r="326" s="2" customFormat="1">
      <c r="A326" s="39"/>
      <c r="B326" s="40"/>
      <c r="C326" s="41"/>
      <c r="D326" s="218" t="s">
        <v>134</v>
      </c>
      <c r="E326" s="41"/>
      <c r="F326" s="219" t="s">
        <v>692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134</v>
      </c>
      <c r="AU326" s="18" t="s">
        <v>83</v>
      </c>
    </row>
    <row r="327" s="2" customFormat="1">
      <c r="A327" s="39"/>
      <c r="B327" s="40"/>
      <c r="C327" s="41"/>
      <c r="D327" s="225" t="s">
        <v>162</v>
      </c>
      <c r="E327" s="41"/>
      <c r="F327" s="245" t="s">
        <v>642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162</v>
      </c>
      <c r="AU327" s="18" t="s">
        <v>83</v>
      </c>
    </row>
    <row r="328" s="13" customFormat="1">
      <c r="A328" s="13"/>
      <c r="B328" s="223"/>
      <c r="C328" s="224"/>
      <c r="D328" s="225" t="s">
        <v>136</v>
      </c>
      <c r="E328" s="226" t="s">
        <v>19</v>
      </c>
      <c r="F328" s="227" t="s">
        <v>643</v>
      </c>
      <c r="G328" s="224"/>
      <c r="H328" s="228">
        <v>4450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136</v>
      </c>
      <c r="AU328" s="234" t="s">
        <v>83</v>
      </c>
      <c r="AV328" s="13" t="s">
        <v>83</v>
      </c>
      <c r="AW328" s="13" t="s">
        <v>35</v>
      </c>
      <c r="AX328" s="13" t="s">
        <v>81</v>
      </c>
      <c r="AY328" s="234" t="s">
        <v>124</v>
      </c>
    </row>
    <row r="329" s="2" customFormat="1" ht="16.5" customHeight="1">
      <c r="A329" s="39"/>
      <c r="B329" s="40"/>
      <c r="C329" s="205" t="s">
        <v>693</v>
      </c>
      <c r="D329" s="205" t="s">
        <v>127</v>
      </c>
      <c r="E329" s="206" t="s">
        <v>466</v>
      </c>
      <c r="F329" s="207" t="s">
        <v>373</v>
      </c>
      <c r="G329" s="208" t="s">
        <v>225</v>
      </c>
      <c r="H329" s="209">
        <v>89.340000000000003</v>
      </c>
      <c r="I329" s="210"/>
      <c r="J329" s="211">
        <f>ROUND(I329*H329,2)</f>
        <v>0</v>
      </c>
      <c r="K329" s="207" t="s">
        <v>131</v>
      </c>
      <c r="L329" s="45"/>
      <c r="M329" s="212" t="s">
        <v>19</v>
      </c>
      <c r="N329" s="213" t="s">
        <v>44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132</v>
      </c>
      <c r="AT329" s="216" t="s">
        <v>127</v>
      </c>
      <c r="AU329" s="216" t="s">
        <v>83</v>
      </c>
      <c r="AY329" s="18" t="s">
        <v>124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81</v>
      </c>
      <c r="BK329" s="217">
        <f>ROUND(I329*H329,2)</f>
        <v>0</v>
      </c>
      <c r="BL329" s="18" t="s">
        <v>132</v>
      </c>
      <c r="BM329" s="216" t="s">
        <v>694</v>
      </c>
    </row>
    <row r="330" s="2" customFormat="1">
      <c r="A330" s="39"/>
      <c r="B330" s="40"/>
      <c r="C330" s="41"/>
      <c r="D330" s="218" t="s">
        <v>134</v>
      </c>
      <c r="E330" s="41"/>
      <c r="F330" s="219" t="s">
        <v>468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134</v>
      </c>
      <c r="AU330" s="18" t="s">
        <v>83</v>
      </c>
    </row>
    <row r="331" s="2" customFormat="1">
      <c r="A331" s="39"/>
      <c r="B331" s="40"/>
      <c r="C331" s="41"/>
      <c r="D331" s="225" t="s">
        <v>162</v>
      </c>
      <c r="E331" s="41"/>
      <c r="F331" s="245" t="s">
        <v>645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162</v>
      </c>
      <c r="AU331" s="18" t="s">
        <v>83</v>
      </c>
    </row>
    <row r="332" s="13" customFormat="1">
      <c r="A332" s="13"/>
      <c r="B332" s="223"/>
      <c r="C332" s="224"/>
      <c r="D332" s="225" t="s">
        <v>136</v>
      </c>
      <c r="E332" s="226" t="s">
        <v>19</v>
      </c>
      <c r="F332" s="227" t="s">
        <v>660</v>
      </c>
      <c r="G332" s="224"/>
      <c r="H332" s="228">
        <v>26.100000000000001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136</v>
      </c>
      <c r="AU332" s="234" t="s">
        <v>83</v>
      </c>
      <c r="AV332" s="13" t="s">
        <v>83</v>
      </c>
      <c r="AW332" s="13" t="s">
        <v>35</v>
      </c>
      <c r="AX332" s="13" t="s">
        <v>73</v>
      </c>
      <c r="AY332" s="234" t="s">
        <v>124</v>
      </c>
    </row>
    <row r="333" s="13" customFormat="1">
      <c r="A333" s="13"/>
      <c r="B333" s="223"/>
      <c r="C333" s="224"/>
      <c r="D333" s="225" t="s">
        <v>136</v>
      </c>
      <c r="E333" s="226" t="s">
        <v>19</v>
      </c>
      <c r="F333" s="227" t="s">
        <v>661</v>
      </c>
      <c r="G333" s="224"/>
      <c r="H333" s="228">
        <v>63.240000000000002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136</v>
      </c>
      <c r="AU333" s="234" t="s">
        <v>83</v>
      </c>
      <c r="AV333" s="13" t="s">
        <v>83</v>
      </c>
      <c r="AW333" s="13" t="s">
        <v>35</v>
      </c>
      <c r="AX333" s="13" t="s">
        <v>73</v>
      </c>
      <c r="AY333" s="234" t="s">
        <v>124</v>
      </c>
    </row>
    <row r="334" s="14" customFormat="1">
      <c r="A334" s="14"/>
      <c r="B334" s="246"/>
      <c r="C334" s="247"/>
      <c r="D334" s="225" t="s">
        <v>136</v>
      </c>
      <c r="E334" s="248" t="s">
        <v>19</v>
      </c>
      <c r="F334" s="249" t="s">
        <v>261</v>
      </c>
      <c r="G334" s="247"/>
      <c r="H334" s="250">
        <v>89.340000000000003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136</v>
      </c>
      <c r="AU334" s="256" t="s">
        <v>83</v>
      </c>
      <c r="AV334" s="14" t="s">
        <v>132</v>
      </c>
      <c r="AW334" s="14" t="s">
        <v>35</v>
      </c>
      <c r="AX334" s="14" t="s">
        <v>81</v>
      </c>
      <c r="AY334" s="256" t="s">
        <v>124</v>
      </c>
    </row>
    <row r="335" s="2" customFormat="1" ht="16.5" customHeight="1">
      <c r="A335" s="39"/>
      <c r="B335" s="40"/>
      <c r="C335" s="205" t="s">
        <v>695</v>
      </c>
      <c r="D335" s="205" t="s">
        <v>127</v>
      </c>
      <c r="E335" s="206" t="s">
        <v>470</v>
      </c>
      <c r="F335" s="207" t="s">
        <v>381</v>
      </c>
      <c r="G335" s="208" t="s">
        <v>225</v>
      </c>
      <c r="H335" s="209">
        <v>89.340000000000003</v>
      </c>
      <c r="I335" s="210"/>
      <c r="J335" s="211">
        <f>ROUND(I335*H335,2)</f>
        <v>0</v>
      </c>
      <c r="K335" s="207" t="s">
        <v>131</v>
      </c>
      <c r="L335" s="45"/>
      <c r="M335" s="212" t="s">
        <v>19</v>
      </c>
      <c r="N335" s="213" t="s">
        <v>44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132</v>
      </c>
      <c r="AT335" s="216" t="s">
        <v>127</v>
      </c>
      <c r="AU335" s="216" t="s">
        <v>83</v>
      </c>
      <c r="AY335" s="18" t="s">
        <v>124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81</v>
      </c>
      <c r="BK335" s="217">
        <f>ROUND(I335*H335,2)</f>
        <v>0</v>
      </c>
      <c r="BL335" s="18" t="s">
        <v>132</v>
      </c>
      <c r="BM335" s="216" t="s">
        <v>696</v>
      </c>
    </row>
    <row r="336" s="2" customFormat="1">
      <c r="A336" s="39"/>
      <c r="B336" s="40"/>
      <c r="C336" s="41"/>
      <c r="D336" s="218" t="s">
        <v>134</v>
      </c>
      <c r="E336" s="41"/>
      <c r="F336" s="219" t="s">
        <v>472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83</v>
      </c>
    </row>
    <row r="337" s="2" customFormat="1" ht="16.5" customHeight="1">
      <c r="A337" s="39"/>
      <c r="B337" s="40"/>
      <c r="C337" s="205" t="s">
        <v>697</v>
      </c>
      <c r="D337" s="205" t="s">
        <v>127</v>
      </c>
      <c r="E337" s="206" t="s">
        <v>474</v>
      </c>
      <c r="F337" s="207" t="s">
        <v>247</v>
      </c>
      <c r="G337" s="208" t="s">
        <v>225</v>
      </c>
      <c r="H337" s="209">
        <v>446.69999999999999</v>
      </c>
      <c r="I337" s="210"/>
      <c r="J337" s="211">
        <f>ROUND(I337*H337,2)</f>
        <v>0</v>
      </c>
      <c r="K337" s="207" t="s">
        <v>131</v>
      </c>
      <c r="L337" s="45"/>
      <c r="M337" s="212" t="s">
        <v>19</v>
      </c>
      <c r="N337" s="213" t="s">
        <v>44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132</v>
      </c>
      <c r="AT337" s="216" t="s">
        <v>127</v>
      </c>
      <c r="AU337" s="216" t="s">
        <v>83</v>
      </c>
      <c r="AY337" s="18" t="s">
        <v>124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132</v>
      </c>
      <c r="BM337" s="216" t="s">
        <v>698</v>
      </c>
    </row>
    <row r="338" s="2" customFormat="1">
      <c r="A338" s="39"/>
      <c r="B338" s="40"/>
      <c r="C338" s="41"/>
      <c r="D338" s="218" t="s">
        <v>134</v>
      </c>
      <c r="E338" s="41"/>
      <c r="F338" s="219" t="s">
        <v>476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83</v>
      </c>
    </row>
    <row r="339" s="2" customFormat="1">
      <c r="A339" s="39"/>
      <c r="B339" s="40"/>
      <c r="C339" s="41"/>
      <c r="D339" s="225" t="s">
        <v>162</v>
      </c>
      <c r="E339" s="41"/>
      <c r="F339" s="245" t="s">
        <v>388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162</v>
      </c>
      <c r="AU339" s="18" t="s">
        <v>83</v>
      </c>
    </row>
    <row r="340" s="13" customFormat="1">
      <c r="A340" s="13"/>
      <c r="B340" s="223"/>
      <c r="C340" s="224"/>
      <c r="D340" s="225" t="s">
        <v>136</v>
      </c>
      <c r="E340" s="226" t="s">
        <v>19</v>
      </c>
      <c r="F340" s="227" t="s">
        <v>664</v>
      </c>
      <c r="G340" s="224"/>
      <c r="H340" s="228">
        <v>446.69999999999999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136</v>
      </c>
      <c r="AU340" s="234" t="s">
        <v>83</v>
      </c>
      <c r="AV340" s="13" t="s">
        <v>83</v>
      </c>
      <c r="AW340" s="13" t="s">
        <v>35</v>
      </c>
      <c r="AX340" s="13" t="s">
        <v>81</v>
      </c>
      <c r="AY340" s="234" t="s">
        <v>124</v>
      </c>
    </row>
    <row r="341" s="12" customFormat="1" ht="22.8" customHeight="1">
      <c r="A341" s="12"/>
      <c r="B341" s="189"/>
      <c r="C341" s="190"/>
      <c r="D341" s="191" t="s">
        <v>72</v>
      </c>
      <c r="E341" s="203" t="s">
        <v>477</v>
      </c>
      <c r="F341" s="203" t="s">
        <v>478</v>
      </c>
      <c r="G341" s="190"/>
      <c r="H341" s="190"/>
      <c r="I341" s="193"/>
      <c r="J341" s="204">
        <f>BK341</f>
        <v>0</v>
      </c>
      <c r="K341" s="190"/>
      <c r="L341" s="195"/>
      <c r="M341" s="196"/>
      <c r="N341" s="197"/>
      <c r="O341" s="197"/>
      <c r="P341" s="198">
        <f>SUM(P342:P343)</f>
        <v>0</v>
      </c>
      <c r="Q341" s="197"/>
      <c r="R341" s="198">
        <f>SUM(R342:R343)</f>
        <v>0</v>
      </c>
      <c r="S341" s="197"/>
      <c r="T341" s="199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0" t="s">
        <v>81</v>
      </c>
      <c r="AT341" s="201" t="s">
        <v>72</v>
      </c>
      <c r="AU341" s="201" t="s">
        <v>81</v>
      </c>
      <c r="AY341" s="200" t="s">
        <v>124</v>
      </c>
      <c r="BK341" s="202">
        <f>SUM(BK342:BK343)</f>
        <v>0</v>
      </c>
    </row>
    <row r="342" s="2" customFormat="1" ht="16.5" customHeight="1">
      <c r="A342" s="39"/>
      <c r="B342" s="40"/>
      <c r="C342" s="205" t="s">
        <v>699</v>
      </c>
      <c r="D342" s="205" t="s">
        <v>127</v>
      </c>
      <c r="E342" s="206" t="s">
        <v>700</v>
      </c>
      <c r="F342" s="207" t="s">
        <v>481</v>
      </c>
      <c r="G342" s="208" t="s">
        <v>168</v>
      </c>
      <c r="H342" s="209">
        <v>17.760000000000002</v>
      </c>
      <c r="I342" s="210"/>
      <c r="J342" s="211">
        <f>ROUND(I342*H342,2)</f>
        <v>0</v>
      </c>
      <c r="K342" s="207" t="s">
        <v>131</v>
      </c>
      <c r="L342" s="45"/>
      <c r="M342" s="212" t="s">
        <v>19</v>
      </c>
      <c r="N342" s="213" t="s">
        <v>44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132</v>
      </c>
      <c r="AT342" s="216" t="s">
        <v>127</v>
      </c>
      <c r="AU342" s="216" t="s">
        <v>83</v>
      </c>
      <c r="AY342" s="18" t="s">
        <v>124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81</v>
      </c>
      <c r="BK342" s="217">
        <f>ROUND(I342*H342,2)</f>
        <v>0</v>
      </c>
      <c r="BL342" s="18" t="s">
        <v>132</v>
      </c>
      <c r="BM342" s="216" t="s">
        <v>701</v>
      </c>
    </row>
    <row r="343" s="2" customFormat="1">
      <c r="A343" s="39"/>
      <c r="B343" s="40"/>
      <c r="C343" s="41"/>
      <c r="D343" s="218" t="s">
        <v>134</v>
      </c>
      <c r="E343" s="41"/>
      <c r="F343" s="219" t="s">
        <v>702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134</v>
      </c>
      <c r="AU343" s="18" t="s">
        <v>83</v>
      </c>
    </row>
    <row r="344" s="12" customFormat="1" ht="25.92" customHeight="1">
      <c r="A344" s="12"/>
      <c r="B344" s="189"/>
      <c r="C344" s="190"/>
      <c r="D344" s="191" t="s">
        <v>72</v>
      </c>
      <c r="E344" s="192" t="s">
        <v>484</v>
      </c>
      <c r="F344" s="192" t="s">
        <v>485</v>
      </c>
      <c r="G344" s="190"/>
      <c r="H344" s="190"/>
      <c r="I344" s="193"/>
      <c r="J344" s="194">
        <f>BK344</f>
        <v>0</v>
      </c>
      <c r="K344" s="190"/>
      <c r="L344" s="195"/>
      <c r="M344" s="196"/>
      <c r="N344" s="197"/>
      <c r="O344" s="197"/>
      <c r="P344" s="198">
        <f>P345</f>
        <v>0</v>
      </c>
      <c r="Q344" s="197"/>
      <c r="R344" s="198">
        <f>R345</f>
        <v>0</v>
      </c>
      <c r="S344" s="197"/>
      <c r="T344" s="199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0" t="s">
        <v>153</v>
      </c>
      <c r="AT344" s="201" t="s">
        <v>72</v>
      </c>
      <c r="AU344" s="201" t="s">
        <v>73</v>
      </c>
      <c r="AY344" s="200" t="s">
        <v>124</v>
      </c>
      <c r="BK344" s="202">
        <f>BK345</f>
        <v>0</v>
      </c>
    </row>
    <row r="345" s="12" customFormat="1" ht="22.8" customHeight="1">
      <c r="A345" s="12"/>
      <c r="B345" s="189"/>
      <c r="C345" s="190"/>
      <c r="D345" s="191" t="s">
        <v>72</v>
      </c>
      <c r="E345" s="203" t="s">
        <v>486</v>
      </c>
      <c r="F345" s="203" t="s">
        <v>487</v>
      </c>
      <c r="G345" s="190"/>
      <c r="H345" s="190"/>
      <c r="I345" s="193"/>
      <c r="J345" s="204">
        <f>BK345</f>
        <v>0</v>
      </c>
      <c r="K345" s="190"/>
      <c r="L345" s="195"/>
      <c r="M345" s="196"/>
      <c r="N345" s="197"/>
      <c r="O345" s="197"/>
      <c r="P345" s="198">
        <f>SUM(P346:P350)</f>
        <v>0</v>
      </c>
      <c r="Q345" s="197"/>
      <c r="R345" s="198">
        <f>SUM(R346:R350)</f>
        <v>0</v>
      </c>
      <c r="S345" s="197"/>
      <c r="T345" s="199">
        <f>SUM(T346:T350)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0" t="s">
        <v>153</v>
      </c>
      <c r="AT345" s="201" t="s">
        <v>72</v>
      </c>
      <c r="AU345" s="201" t="s">
        <v>81</v>
      </c>
      <c r="AY345" s="200" t="s">
        <v>124</v>
      </c>
      <c r="BK345" s="202">
        <f>SUM(BK346:BK350)</f>
        <v>0</v>
      </c>
    </row>
    <row r="346" s="2" customFormat="1" ht="16.5" customHeight="1">
      <c r="A346" s="39"/>
      <c r="B346" s="40"/>
      <c r="C346" s="205" t="s">
        <v>703</v>
      </c>
      <c r="D346" s="205" t="s">
        <v>127</v>
      </c>
      <c r="E346" s="206" t="s">
        <v>489</v>
      </c>
      <c r="F346" s="207" t="s">
        <v>490</v>
      </c>
      <c r="G346" s="208" t="s">
        <v>491</v>
      </c>
      <c r="H346" s="209">
        <v>1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44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492</v>
      </c>
      <c r="AT346" s="216" t="s">
        <v>127</v>
      </c>
      <c r="AU346" s="216" t="s">
        <v>83</v>
      </c>
      <c r="AY346" s="18" t="s">
        <v>124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81</v>
      </c>
      <c r="BK346" s="217">
        <f>ROUND(I346*H346,2)</f>
        <v>0</v>
      </c>
      <c r="BL346" s="18" t="s">
        <v>492</v>
      </c>
      <c r="BM346" s="216" t="s">
        <v>704</v>
      </c>
    </row>
    <row r="347" s="2" customFormat="1" ht="16.5" customHeight="1">
      <c r="A347" s="39"/>
      <c r="B347" s="40"/>
      <c r="C347" s="205" t="s">
        <v>705</v>
      </c>
      <c r="D347" s="205" t="s">
        <v>127</v>
      </c>
      <c r="E347" s="206" t="s">
        <v>496</v>
      </c>
      <c r="F347" s="207" t="s">
        <v>497</v>
      </c>
      <c r="G347" s="208" t="s">
        <v>491</v>
      </c>
      <c r="H347" s="209">
        <v>1</v>
      </c>
      <c r="I347" s="210"/>
      <c r="J347" s="211">
        <f>ROUND(I347*H347,2)</f>
        <v>0</v>
      </c>
      <c r="K347" s="207" t="s">
        <v>19</v>
      </c>
      <c r="L347" s="45"/>
      <c r="M347" s="212" t="s">
        <v>19</v>
      </c>
      <c r="N347" s="213" t="s">
        <v>44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492</v>
      </c>
      <c r="AT347" s="216" t="s">
        <v>127</v>
      </c>
      <c r="AU347" s="216" t="s">
        <v>83</v>
      </c>
      <c r="AY347" s="18" t="s">
        <v>124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81</v>
      </c>
      <c r="BK347" s="217">
        <f>ROUND(I347*H347,2)</f>
        <v>0</v>
      </c>
      <c r="BL347" s="18" t="s">
        <v>492</v>
      </c>
      <c r="BM347" s="216" t="s">
        <v>706</v>
      </c>
    </row>
    <row r="348" s="2" customFormat="1" ht="16.5" customHeight="1">
      <c r="A348" s="39"/>
      <c r="B348" s="40"/>
      <c r="C348" s="205" t="s">
        <v>707</v>
      </c>
      <c r="D348" s="205" t="s">
        <v>127</v>
      </c>
      <c r="E348" s="206" t="s">
        <v>500</v>
      </c>
      <c r="F348" s="207" t="s">
        <v>501</v>
      </c>
      <c r="G348" s="208" t="s">
        <v>491</v>
      </c>
      <c r="H348" s="209">
        <v>1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44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492</v>
      </c>
      <c r="AT348" s="216" t="s">
        <v>127</v>
      </c>
      <c r="AU348" s="216" t="s">
        <v>83</v>
      </c>
      <c r="AY348" s="18" t="s">
        <v>124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81</v>
      </c>
      <c r="BK348" s="217">
        <f>ROUND(I348*H348,2)</f>
        <v>0</v>
      </c>
      <c r="BL348" s="18" t="s">
        <v>492</v>
      </c>
      <c r="BM348" s="216" t="s">
        <v>708</v>
      </c>
    </row>
    <row r="349" s="2" customFormat="1" ht="16.5" customHeight="1">
      <c r="A349" s="39"/>
      <c r="B349" s="40"/>
      <c r="C349" s="205" t="s">
        <v>709</v>
      </c>
      <c r="D349" s="205" t="s">
        <v>127</v>
      </c>
      <c r="E349" s="206" t="s">
        <v>504</v>
      </c>
      <c r="F349" s="207" t="s">
        <v>505</v>
      </c>
      <c r="G349" s="208" t="s">
        <v>491</v>
      </c>
      <c r="H349" s="209">
        <v>1</v>
      </c>
      <c r="I349" s="210"/>
      <c r="J349" s="211">
        <f>ROUND(I349*H349,2)</f>
        <v>0</v>
      </c>
      <c r="K349" s="207" t="s">
        <v>19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492</v>
      </c>
      <c r="AT349" s="216" t="s">
        <v>127</v>
      </c>
      <c r="AU349" s="216" t="s">
        <v>83</v>
      </c>
      <c r="AY349" s="18" t="s">
        <v>124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492</v>
      </c>
      <c r="BM349" s="216" t="s">
        <v>710</v>
      </c>
    </row>
    <row r="350" s="2" customFormat="1">
      <c r="A350" s="39"/>
      <c r="B350" s="40"/>
      <c r="C350" s="41"/>
      <c r="D350" s="225" t="s">
        <v>162</v>
      </c>
      <c r="E350" s="41"/>
      <c r="F350" s="245" t="s">
        <v>507</v>
      </c>
      <c r="G350" s="41"/>
      <c r="H350" s="41"/>
      <c r="I350" s="220"/>
      <c r="J350" s="41"/>
      <c r="K350" s="41"/>
      <c r="L350" s="45"/>
      <c r="M350" s="257"/>
      <c r="N350" s="258"/>
      <c r="O350" s="259"/>
      <c r="P350" s="259"/>
      <c r="Q350" s="259"/>
      <c r="R350" s="259"/>
      <c r="S350" s="259"/>
      <c r="T350" s="260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162</v>
      </c>
      <c r="AU350" s="18" t="s">
        <v>83</v>
      </c>
    </row>
    <row r="351" s="2" customFormat="1" ht="6.96" customHeight="1">
      <c r="A351" s="39"/>
      <c r="B351" s="60"/>
      <c r="C351" s="61"/>
      <c r="D351" s="61"/>
      <c r="E351" s="61"/>
      <c r="F351" s="61"/>
      <c r="G351" s="61"/>
      <c r="H351" s="61"/>
      <c r="I351" s="61"/>
      <c r="J351" s="61"/>
      <c r="K351" s="61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2FajhnFRVfnkY3WpqOZkkUqV1o825pu3Egw3SD5hq59/iqfM6yoJwyHf+imOXBeuuPBBQInqBYwFwbb7CccuOA==" hashValue="E3IFNpMo/9nb8NHH2zVy7NpK5R5WxOvle1n4Nc5KoIjQYBTdlYFkrb45xbCS2/N0SkKyPonC9rvC13HKkUstuQ==" algorithmName="SHA-512" password="CC35"/>
  <autoFilter ref="C88:K35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83101115"/>
    <hyperlink ref="F101" r:id="rId2" display="https://podminky.urs.cz/item/CS_URS_2024_01/184102114"/>
    <hyperlink ref="F117" r:id="rId3" display="https://podminky.urs.cz/item/CS_URS_2024_01/184215412"/>
    <hyperlink ref="F119" r:id="rId4" display="https://podminky.urs.cz/item/CS_URS_2024_01/184501141"/>
    <hyperlink ref="F125" r:id="rId5" display="https://podminky.urs.cz/item/CS_URS_2024_01/184215133"/>
    <hyperlink ref="F131" r:id="rId6" display="https://podminky.urs.cz/item/CS_URS_2024_01/184911111"/>
    <hyperlink ref="F134" r:id="rId7" display="https://podminky.urs.cz/item/CS_URS_2024_01/184911421"/>
    <hyperlink ref="F140" r:id="rId8" display="https://podminky.urs.cz/item/CS_URS_2024_01/184801121"/>
    <hyperlink ref="F143" r:id="rId9" display="https://podminky.urs.cz/item/CS_URS_2024_01/185804312"/>
    <hyperlink ref="F147" r:id="rId10" display="https://podminky.urs.cz/item/CS_URS_2024_01/185851121"/>
    <hyperlink ref="F149" r:id="rId11" display="https://podminky.urs.cz/item/CS_URS_2024_01/185851129"/>
    <hyperlink ref="F154" r:id="rId12" display="https://podminky.urs.cz/item/CS_URS_2024_01/183111114"/>
    <hyperlink ref="F159" r:id="rId13" display="https://podminky.urs.cz/item/CS_URS_2024_01/184102211"/>
    <hyperlink ref="F176" r:id="rId14" display="https://podminky.urs.cz/item/CS_URS_2024_01/R-05.185804311"/>
    <hyperlink ref="F180" r:id="rId15" display="https://podminky.urs.cz/item/CS_URS_2024_01/R-05.185851121"/>
    <hyperlink ref="F182" r:id="rId16" display="https://podminky.urs.cz/item/CS_URS_2024_01/R01-185851129"/>
    <hyperlink ref="F192" r:id="rId17" display="https://podminky.urs.cz/item/CS_URS_2024_01/184801131"/>
    <hyperlink ref="F196" r:id="rId18" display="https://podminky.urs.cz/item/CS_URS_2024_01/183403112"/>
    <hyperlink ref="F201" r:id="rId19" display="https://podminky.urs.cz/item/CS_URS_2024_01/183403114"/>
    <hyperlink ref="F203" r:id="rId20" display="https://podminky.urs.cz/item/CS_URS_2024_01/183403151"/>
    <hyperlink ref="F205" r:id="rId21" display="https://podminky.urs.cz/item/CS_URS_2024_01/184813511"/>
    <hyperlink ref="F207" r:id="rId22" display="https://podminky.urs.cz/item/CS_URS_2024_01/183403153"/>
    <hyperlink ref="F209" r:id="rId23" display="https://podminky.urs.cz/item/CS_URS_2024_01/181451121"/>
    <hyperlink ref="F214" r:id="rId24" display="https://podminky.urs.cz/item/CS_URS_2024_01/185803211"/>
    <hyperlink ref="F217" r:id="rId25" display="https://podminky.urs.cz/item/CS_URS_2024_01/184851413.001"/>
    <hyperlink ref="F225" r:id="rId26" display="https://podminky.urs.cz/item/CS_URS_2024_01/184851423.001"/>
    <hyperlink ref="F239" r:id="rId27" display="https://podminky.urs.cz/item/CS_URS_2024_01/111151231"/>
    <hyperlink ref="F243" r:id="rId28" display="https://podminky.urs.cz/item/CS_URS_2024_01/185811221"/>
    <hyperlink ref="F247" r:id="rId29" display="https://podminky.urs.cz/item/CS_URS_2024_01/R-07.008"/>
    <hyperlink ref="F253" r:id="rId30" display="https://podminky.urs.cz/item/CS_URS_2024_01/R-07.009"/>
    <hyperlink ref="F255" r:id="rId31" display="https://podminky.urs.cz/item/CS_URS_2024_01/R-07.010"/>
    <hyperlink ref="F268" r:id="rId32" display="https://podminky.urs.cz/item/CS_URS_2024_01/111151231.001"/>
    <hyperlink ref="F272" r:id="rId33" display="https://podminky.urs.cz/item/CS_URS_2024_01/185811221.001"/>
    <hyperlink ref="F276" r:id="rId34" display="https://podminky.urs.cz/item/CS_URS_2024_01/R-08.008"/>
    <hyperlink ref="F282" r:id="rId35" display="https://podminky.urs.cz/item/CS_URS_2024_01/R-08.009"/>
    <hyperlink ref="F284" r:id="rId36" display="https://podminky.urs.cz/item/CS_URS_2024_01/R-08.010"/>
    <hyperlink ref="F289" r:id="rId37" display="https://podminky.urs.cz/item/CS_URS_2024_01/184215173.001"/>
    <hyperlink ref="F292" r:id="rId38" display="https://podminky.urs.cz/item/CS_URS_2024_01/184501181.001"/>
    <hyperlink ref="F296" r:id="rId39" display="https://podminky.urs.cz/item/CS_URS_2024_01/R-09.001"/>
    <hyperlink ref="F307" r:id="rId40" display="https://podminky.urs.cz/item/CS_URS_2024_01/R-09.004"/>
    <hyperlink ref="F311" r:id="rId41" display="https://podminky.urs.cz/item/CS_URS_2024_01/R-09.005"/>
    <hyperlink ref="F314" r:id="rId42" display="https://podminky.urs.cz/item/CS_URS_2024_01/R-09.006"/>
    <hyperlink ref="F322" r:id="rId43" display="https://podminky.urs.cz/item/CS_URS_2024_01/111151231.002"/>
    <hyperlink ref="F326" r:id="rId44" display="https://podminky.urs.cz/item/CS_URS_2024_01/185811221.002"/>
    <hyperlink ref="F330" r:id="rId45" display="https://podminky.urs.cz/item/CS_URS_2024_01/R-09.008"/>
    <hyperlink ref="F336" r:id="rId46" display="https://podminky.urs.cz/item/CS_URS_2024_01/R-09.009"/>
    <hyperlink ref="F338" r:id="rId47" display="https://podminky.urs.cz/item/CS_URS_2024_01/R-09.010"/>
    <hyperlink ref="F343" r:id="rId48" display="https://podminky.urs.cz/item/CS_URS_2024_01/998231311.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PD – Výsadby BK16d, BK17a, BK17b a BC10 v k.ú. Veselí-Předměstí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711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ROUND((SUM(BE88:BE291)),  2)</f>
        <v>0</v>
      </c>
      <c r="G33" s="39"/>
      <c r="H33" s="39"/>
      <c r="I33" s="149">
        <v>0.20999999999999999</v>
      </c>
      <c r="J33" s="148">
        <f>ROUND(((SUM(BE88:BE291))*I33),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ROUND((SUM(BF88:BF291)),  2)</f>
        <v>0</v>
      </c>
      <c r="G34" s="39"/>
      <c r="H34" s="39"/>
      <c r="I34" s="149">
        <v>0.12</v>
      </c>
      <c r="J34" s="148">
        <f>ROUND(((SUM(BF88:BF291))*I34),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ROUND((SUM(BG88:BG291)),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ROUND((SUM(BH88:BH291)),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ROUND((SUM(BI88:BI291)),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PD – Výsadby BK16d, BK17a, BK17b a BC10 v k.ú. Veselí-Předměstí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BK17b - Biokoridor BK17b (oblast D)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Veselí nad Moravou</v>
      </c>
      <c r="G52" s="41"/>
      <c r="H52" s="41"/>
      <c r="I52" s="33" t="s">
        <v>23</v>
      </c>
      <c r="J52" s="73" t="str">
        <f>IF(J12="","",J12)</f>
        <v>25. 11. 2023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KPÚ pro JMK, pobočka Hodonín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J145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J218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J238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J283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107</v>
      </c>
      <c r="E67" s="169"/>
      <c r="F67" s="169"/>
      <c r="G67" s="169"/>
      <c r="H67" s="169"/>
      <c r="I67" s="169"/>
      <c r="J67" s="170">
        <f>J285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J286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PD – Výsadby BK16d, BK17a, BK17b a BC10 v k.ú. Veselí-Předměstí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BK17b - Biokoridor BK17b (oblast D)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Veselí nad Moravou</v>
      </c>
      <c r="G82" s="41"/>
      <c r="H82" s="41"/>
      <c r="I82" s="33" t="s">
        <v>23</v>
      </c>
      <c r="J82" s="73" t="str">
        <f>IF(J12="","",J12)</f>
        <v>25. 11. 2023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KPÚ pro JMK, pobočka Hodonín</v>
      </c>
      <c r="G84" s="41"/>
      <c r="H84" s="41"/>
      <c r="I84" s="33" t="s">
        <v>33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36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110</v>
      </c>
      <c r="D87" s="181" t="s">
        <v>58</v>
      </c>
      <c r="E87" s="181" t="s">
        <v>54</v>
      </c>
      <c r="F87" s="181" t="s">
        <v>55</v>
      </c>
      <c r="G87" s="181" t="s">
        <v>111</v>
      </c>
      <c r="H87" s="181" t="s">
        <v>112</v>
      </c>
      <c r="I87" s="181" t="s">
        <v>113</v>
      </c>
      <c r="J87" s="181" t="s">
        <v>98</v>
      </c>
      <c r="K87" s="182" t="s">
        <v>114</v>
      </c>
      <c r="L87" s="183"/>
      <c r="M87" s="93" t="s">
        <v>19</v>
      </c>
      <c r="N87" s="94" t="s">
        <v>43</v>
      </c>
      <c r="O87" s="94" t="s">
        <v>115</v>
      </c>
      <c r="P87" s="94" t="s">
        <v>116</v>
      </c>
      <c r="Q87" s="94" t="s">
        <v>117</v>
      </c>
      <c r="R87" s="94" t="s">
        <v>118</v>
      </c>
      <c r="S87" s="94" t="s">
        <v>119</v>
      </c>
      <c r="T87" s="95" t="s">
        <v>120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P89+P285</f>
        <v>0</v>
      </c>
      <c r="Q88" s="97"/>
      <c r="R88" s="186">
        <f>R89+R285</f>
        <v>22.279815799999998</v>
      </c>
      <c r="S88" s="97"/>
      <c r="T88" s="187">
        <f>T89+T285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99</v>
      </c>
      <c r="BK88" s="188">
        <f>BK89+BK285</f>
        <v>0</v>
      </c>
    </row>
    <row r="89" s="12" customFormat="1" ht="25.92" customHeight="1">
      <c r="A89" s="12"/>
      <c r="B89" s="189"/>
      <c r="C89" s="190"/>
      <c r="D89" s="191" t="s">
        <v>72</v>
      </c>
      <c r="E89" s="192" t="s">
        <v>122</v>
      </c>
      <c r="F89" s="192" t="s">
        <v>123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P90+P145+P184+P218+P238+P283</f>
        <v>0</v>
      </c>
      <c r="Q89" s="197"/>
      <c r="R89" s="198">
        <f>R90+R145+R184+R218+R238+R283</f>
        <v>22.279815799999998</v>
      </c>
      <c r="S89" s="197"/>
      <c r="T89" s="199">
        <f>T90+T145+T184+T218+T238+T283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73</v>
      </c>
      <c r="AY89" s="200" t="s">
        <v>124</v>
      </c>
      <c r="BK89" s="202">
        <f>BK90+BK145+BK184+BK218+BK238+BK283</f>
        <v>0</v>
      </c>
    </row>
    <row r="90" s="12" customFormat="1" ht="22.8" customHeight="1">
      <c r="A90" s="12"/>
      <c r="B90" s="189"/>
      <c r="C90" s="190"/>
      <c r="D90" s="191" t="s">
        <v>72</v>
      </c>
      <c r="E90" s="203" t="s">
        <v>125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SUM(P91:P144)</f>
        <v>0</v>
      </c>
      <c r="Q90" s="197"/>
      <c r="R90" s="198">
        <f>SUM(R91:R144)</f>
        <v>20.588615799999999</v>
      </c>
      <c r="S90" s="197"/>
      <c r="T90" s="199">
        <f>SUM(T91:T144)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81</v>
      </c>
      <c r="AY90" s="200" t="s">
        <v>124</v>
      </c>
      <c r="BK90" s="202">
        <f>SUM(BK91:BK144)</f>
        <v>0</v>
      </c>
    </row>
    <row r="91" s="2" customFormat="1" ht="21.75" customHeight="1">
      <c r="A91" s="39"/>
      <c r="B91" s="40"/>
      <c r="C91" s="205" t="s">
        <v>81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38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83</v>
      </c>
      <c r="AY91" s="18" t="s">
        <v>124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132</v>
      </c>
      <c r="BM91" s="216" t="s">
        <v>712</v>
      </c>
    </row>
    <row r="92" s="2" customFormat="1">
      <c r="A92" s="39"/>
      <c r="B92" s="40"/>
      <c r="C92" s="41"/>
      <c r="D92" s="218" t="s">
        <v>134</v>
      </c>
      <c r="E92" s="41"/>
      <c r="F92" s="219" t="s">
        <v>135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83</v>
      </c>
    </row>
    <row r="93" s="13" customFormat="1">
      <c r="A93" s="13"/>
      <c r="B93" s="223"/>
      <c r="C93" s="224"/>
      <c r="D93" s="225" t="s">
        <v>136</v>
      </c>
      <c r="E93" s="226" t="s">
        <v>19</v>
      </c>
      <c r="F93" s="227" t="s">
        <v>713</v>
      </c>
      <c r="G93" s="224"/>
      <c r="H93" s="228">
        <v>21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136</v>
      </c>
      <c r="AU93" s="234" t="s">
        <v>83</v>
      </c>
      <c r="AV93" s="13" t="s">
        <v>83</v>
      </c>
      <c r="AW93" s="13" t="s">
        <v>35</v>
      </c>
      <c r="AX93" s="13" t="s">
        <v>73</v>
      </c>
      <c r="AY93" s="234" t="s">
        <v>124</v>
      </c>
    </row>
    <row r="94" s="13" customFormat="1">
      <c r="A94" s="13"/>
      <c r="B94" s="223"/>
      <c r="C94" s="224"/>
      <c r="D94" s="225" t="s">
        <v>136</v>
      </c>
      <c r="E94" s="226" t="s">
        <v>19</v>
      </c>
      <c r="F94" s="227" t="s">
        <v>714</v>
      </c>
      <c r="G94" s="224"/>
      <c r="H94" s="228">
        <v>17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136</v>
      </c>
      <c r="AU94" s="234" t="s">
        <v>83</v>
      </c>
      <c r="AV94" s="13" t="s">
        <v>83</v>
      </c>
      <c r="AW94" s="13" t="s">
        <v>35</v>
      </c>
      <c r="AX94" s="13" t="s">
        <v>73</v>
      </c>
      <c r="AY94" s="234" t="s">
        <v>124</v>
      </c>
    </row>
    <row r="95" s="14" customFormat="1">
      <c r="A95" s="14"/>
      <c r="B95" s="246"/>
      <c r="C95" s="247"/>
      <c r="D95" s="225" t="s">
        <v>136</v>
      </c>
      <c r="E95" s="248" t="s">
        <v>19</v>
      </c>
      <c r="F95" s="249" t="s">
        <v>261</v>
      </c>
      <c r="G95" s="247"/>
      <c r="H95" s="250">
        <v>38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136</v>
      </c>
      <c r="AU95" s="256" t="s">
        <v>83</v>
      </c>
      <c r="AV95" s="14" t="s">
        <v>132</v>
      </c>
      <c r="AW95" s="14" t="s">
        <v>35</v>
      </c>
      <c r="AX95" s="14" t="s">
        <v>81</v>
      </c>
      <c r="AY95" s="256" t="s">
        <v>124</v>
      </c>
    </row>
    <row r="96" s="2" customFormat="1" ht="16.5" customHeight="1">
      <c r="A96" s="39"/>
      <c r="B96" s="40"/>
      <c r="C96" s="205" t="s">
        <v>83</v>
      </c>
      <c r="D96" s="205" t="s">
        <v>127</v>
      </c>
      <c r="E96" s="206" t="s">
        <v>138</v>
      </c>
      <c r="F96" s="207" t="s">
        <v>139</v>
      </c>
      <c r="G96" s="208" t="s">
        <v>130</v>
      </c>
      <c r="H96" s="209">
        <v>38</v>
      </c>
      <c r="I96" s="210"/>
      <c r="J96" s="211">
        <f>ROUND(I96*H96,2)</f>
        <v>0</v>
      </c>
      <c r="K96" s="207" t="s">
        <v>131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132</v>
      </c>
      <c r="AT96" s="216" t="s">
        <v>127</v>
      </c>
      <c r="AU96" s="216" t="s">
        <v>83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132</v>
      </c>
      <c r="BM96" s="216" t="s">
        <v>715</v>
      </c>
    </row>
    <row r="97" s="2" customFormat="1">
      <c r="A97" s="39"/>
      <c r="B97" s="40"/>
      <c r="C97" s="41"/>
      <c r="D97" s="218" t="s">
        <v>134</v>
      </c>
      <c r="E97" s="41"/>
      <c r="F97" s="219" t="s">
        <v>141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83</v>
      </c>
    </row>
    <row r="98" s="2" customFormat="1" ht="21.75" customHeight="1">
      <c r="A98" s="39"/>
      <c r="B98" s="40"/>
      <c r="C98" s="235" t="s">
        <v>142</v>
      </c>
      <c r="D98" s="235" t="s">
        <v>143</v>
      </c>
      <c r="E98" s="236" t="s">
        <v>144</v>
      </c>
      <c r="F98" s="237" t="s">
        <v>145</v>
      </c>
      <c r="G98" s="238" t="s">
        <v>130</v>
      </c>
      <c r="H98" s="239">
        <v>17</v>
      </c>
      <c r="I98" s="240"/>
      <c r="J98" s="241">
        <f>ROUND(I98*H98,2)</f>
        <v>0</v>
      </c>
      <c r="K98" s="237" t="s">
        <v>19</v>
      </c>
      <c r="L98" s="242"/>
      <c r="M98" s="243" t="s">
        <v>19</v>
      </c>
      <c r="N98" s="244" t="s">
        <v>44</v>
      </c>
      <c r="O98" s="85"/>
      <c r="P98" s="214">
        <f>O98*H98</f>
        <v>0</v>
      </c>
      <c r="Q98" s="214">
        <v>0.063</v>
      </c>
      <c r="R98" s="214">
        <f>Q98*H98</f>
        <v>1.071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146</v>
      </c>
      <c r="AT98" s="216" t="s">
        <v>143</v>
      </c>
      <c r="AU98" s="216" t="s">
        <v>83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132</v>
      </c>
      <c r="BM98" s="216" t="s">
        <v>716</v>
      </c>
    </row>
    <row r="99" s="2" customFormat="1" ht="21.75" customHeight="1">
      <c r="A99" s="39"/>
      <c r="B99" s="40"/>
      <c r="C99" s="235" t="s">
        <v>132</v>
      </c>
      <c r="D99" s="235" t="s">
        <v>143</v>
      </c>
      <c r="E99" s="236" t="s">
        <v>149</v>
      </c>
      <c r="F99" s="237" t="s">
        <v>150</v>
      </c>
      <c r="G99" s="238" t="s">
        <v>130</v>
      </c>
      <c r="H99" s="239">
        <v>21</v>
      </c>
      <c r="I99" s="240"/>
      <c r="J99" s="241">
        <f>ROUND(I99*H99,2)</f>
        <v>0</v>
      </c>
      <c r="K99" s="237" t="s">
        <v>19</v>
      </c>
      <c r="L99" s="242"/>
      <c r="M99" s="243" t="s">
        <v>19</v>
      </c>
      <c r="N99" s="244" t="s">
        <v>44</v>
      </c>
      <c r="O99" s="85"/>
      <c r="P99" s="214">
        <f>O99*H99</f>
        <v>0</v>
      </c>
      <c r="Q99" s="214">
        <v>0.063</v>
      </c>
      <c r="R99" s="214">
        <f>Q99*H99</f>
        <v>1.323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146</v>
      </c>
      <c r="AT99" s="216" t="s">
        <v>143</v>
      </c>
      <c r="AU99" s="216" t="s">
        <v>83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132</v>
      </c>
      <c r="BM99" s="216" t="s">
        <v>717</v>
      </c>
    </row>
    <row r="100" s="2" customFormat="1" ht="16.5" customHeight="1">
      <c r="A100" s="39"/>
      <c r="B100" s="40"/>
      <c r="C100" s="205" t="s">
        <v>153</v>
      </c>
      <c r="D100" s="205" t="s">
        <v>127</v>
      </c>
      <c r="E100" s="206" t="s">
        <v>154</v>
      </c>
      <c r="F100" s="207" t="s">
        <v>155</v>
      </c>
      <c r="G100" s="208" t="s">
        <v>130</v>
      </c>
      <c r="H100" s="209">
        <v>38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83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132</v>
      </c>
      <c r="BM100" s="216" t="s">
        <v>718</v>
      </c>
    </row>
    <row r="101" s="2" customFormat="1" ht="16.5" customHeight="1">
      <c r="A101" s="39"/>
      <c r="B101" s="40"/>
      <c r="C101" s="235" t="s">
        <v>157</v>
      </c>
      <c r="D101" s="235" t="s">
        <v>143</v>
      </c>
      <c r="E101" s="236" t="s">
        <v>158</v>
      </c>
      <c r="F101" s="237" t="s">
        <v>159</v>
      </c>
      <c r="G101" s="238" t="s">
        <v>160</v>
      </c>
      <c r="H101" s="239">
        <v>1.52</v>
      </c>
      <c r="I101" s="240"/>
      <c r="J101" s="241">
        <f>ROUND(I101*H101,2)</f>
        <v>0</v>
      </c>
      <c r="K101" s="237" t="s">
        <v>19</v>
      </c>
      <c r="L101" s="242"/>
      <c r="M101" s="243" t="s">
        <v>19</v>
      </c>
      <c r="N101" s="244" t="s">
        <v>44</v>
      </c>
      <c r="O101" s="85"/>
      <c r="P101" s="214">
        <f>O101*H101</f>
        <v>0</v>
      </c>
      <c r="Q101" s="214">
        <v>0.001</v>
      </c>
      <c r="R101" s="214">
        <f>Q101*H101</f>
        <v>0.0015200000000000001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146</v>
      </c>
      <c r="AT101" s="216" t="s">
        <v>143</v>
      </c>
      <c r="AU101" s="216" t="s">
        <v>83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132</v>
      </c>
      <c r="BM101" s="216" t="s">
        <v>719</v>
      </c>
    </row>
    <row r="102" s="2" customFormat="1">
      <c r="A102" s="39"/>
      <c r="B102" s="40"/>
      <c r="C102" s="41"/>
      <c r="D102" s="225" t="s">
        <v>162</v>
      </c>
      <c r="E102" s="41"/>
      <c r="F102" s="245" t="s">
        <v>163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162</v>
      </c>
      <c r="AU102" s="18" t="s">
        <v>83</v>
      </c>
    </row>
    <row r="103" s="13" customFormat="1">
      <c r="A103" s="13"/>
      <c r="B103" s="223"/>
      <c r="C103" s="224"/>
      <c r="D103" s="225" t="s">
        <v>136</v>
      </c>
      <c r="E103" s="224"/>
      <c r="F103" s="227" t="s">
        <v>720</v>
      </c>
      <c r="G103" s="224"/>
      <c r="H103" s="228">
        <v>1.52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136</v>
      </c>
      <c r="AU103" s="234" t="s">
        <v>83</v>
      </c>
      <c r="AV103" s="13" t="s">
        <v>83</v>
      </c>
      <c r="AW103" s="13" t="s">
        <v>4</v>
      </c>
      <c r="AX103" s="13" t="s">
        <v>81</v>
      </c>
      <c r="AY103" s="234" t="s">
        <v>124</v>
      </c>
    </row>
    <row r="104" s="2" customFormat="1" ht="16.5" customHeight="1">
      <c r="A104" s="39"/>
      <c r="B104" s="40"/>
      <c r="C104" s="205" t="s">
        <v>165</v>
      </c>
      <c r="D104" s="205" t="s">
        <v>127</v>
      </c>
      <c r="E104" s="206" t="s">
        <v>166</v>
      </c>
      <c r="F104" s="207" t="s">
        <v>167</v>
      </c>
      <c r="G104" s="208" t="s">
        <v>168</v>
      </c>
      <c r="H104" s="209">
        <v>0.0050000000000000001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127</v>
      </c>
      <c r="AU104" s="216" t="s">
        <v>83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132</v>
      </c>
      <c r="BM104" s="216" t="s">
        <v>721</v>
      </c>
    </row>
    <row r="105" s="2" customFormat="1">
      <c r="A105" s="39"/>
      <c r="B105" s="40"/>
      <c r="C105" s="41"/>
      <c r="D105" s="225" t="s">
        <v>162</v>
      </c>
      <c r="E105" s="41"/>
      <c r="F105" s="245" t="s">
        <v>171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162</v>
      </c>
      <c r="AU105" s="18" t="s">
        <v>83</v>
      </c>
    </row>
    <row r="106" s="13" customFormat="1">
      <c r="A106" s="13"/>
      <c r="B106" s="223"/>
      <c r="C106" s="224"/>
      <c r="D106" s="225" t="s">
        <v>136</v>
      </c>
      <c r="E106" s="226" t="s">
        <v>19</v>
      </c>
      <c r="F106" s="227" t="s">
        <v>722</v>
      </c>
      <c r="G106" s="224"/>
      <c r="H106" s="228">
        <v>0.0050000000000000001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136</v>
      </c>
      <c r="AU106" s="234" t="s">
        <v>83</v>
      </c>
      <c r="AV106" s="13" t="s">
        <v>83</v>
      </c>
      <c r="AW106" s="13" t="s">
        <v>35</v>
      </c>
      <c r="AX106" s="13" t="s">
        <v>81</v>
      </c>
      <c r="AY106" s="234" t="s">
        <v>124</v>
      </c>
    </row>
    <row r="107" s="2" customFormat="1" ht="16.5" customHeight="1">
      <c r="A107" s="39"/>
      <c r="B107" s="40"/>
      <c r="C107" s="235" t="s">
        <v>146</v>
      </c>
      <c r="D107" s="235" t="s">
        <v>143</v>
      </c>
      <c r="E107" s="236" t="s">
        <v>173</v>
      </c>
      <c r="F107" s="237" t="s">
        <v>174</v>
      </c>
      <c r="G107" s="238" t="s">
        <v>160</v>
      </c>
      <c r="H107" s="239">
        <v>5</v>
      </c>
      <c r="I107" s="240"/>
      <c r="J107" s="241">
        <f>ROUND(I107*H107,2)</f>
        <v>0</v>
      </c>
      <c r="K107" s="237" t="s">
        <v>19</v>
      </c>
      <c r="L107" s="242"/>
      <c r="M107" s="243" t="s">
        <v>19</v>
      </c>
      <c r="N107" s="244" t="s">
        <v>44</v>
      </c>
      <c r="O107" s="85"/>
      <c r="P107" s="214">
        <f>O107*H107</f>
        <v>0</v>
      </c>
      <c r="Q107" s="214">
        <v>0.001</v>
      </c>
      <c r="R107" s="214">
        <f>Q107*H107</f>
        <v>0.0050000000000000001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146</v>
      </c>
      <c r="AT107" s="216" t="s">
        <v>143</v>
      </c>
      <c r="AU107" s="216" t="s">
        <v>83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132</v>
      </c>
      <c r="BM107" s="216" t="s">
        <v>723</v>
      </c>
    </row>
    <row r="108" s="13" customFormat="1">
      <c r="A108" s="13"/>
      <c r="B108" s="223"/>
      <c r="C108" s="224"/>
      <c r="D108" s="225" t="s">
        <v>136</v>
      </c>
      <c r="E108" s="224"/>
      <c r="F108" s="227" t="s">
        <v>724</v>
      </c>
      <c r="G108" s="224"/>
      <c r="H108" s="228">
        <v>5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136</v>
      </c>
      <c r="AU108" s="234" t="s">
        <v>83</v>
      </c>
      <c r="AV108" s="13" t="s">
        <v>83</v>
      </c>
      <c r="AW108" s="13" t="s">
        <v>4</v>
      </c>
      <c r="AX108" s="13" t="s">
        <v>81</v>
      </c>
      <c r="AY108" s="234" t="s">
        <v>124</v>
      </c>
    </row>
    <row r="109" s="2" customFormat="1" ht="16.5" customHeight="1">
      <c r="A109" s="39"/>
      <c r="B109" s="40"/>
      <c r="C109" s="205" t="s">
        <v>177</v>
      </c>
      <c r="D109" s="205" t="s">
        <v>127</v>
      </c>
      <c r="E109" s="206" t="s">
        <v>178</v>
      </c>
      <c r="F109" s="207" t="s">
        <v>179</v>
      </c>
      <c r="G109" s="208" t="s">
        <v>130</v>
      </c>
      <c r="H109" s="209">
        <v>38</v>
      </c>
      <c r="I109" s="210"/>
      <c r="J109" s="211">
        <f>ROUND(I109*H109,2)</f>
        <v>0</v>
      </c>
      <c r="K109" s="207" t="s">
        <v>131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127</v>
      </c>
      <c r="AU109" s="216" t="s">
        <v>83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132</v>
      </c>
      <c r="BM109" s="216" t="s">
        <v>725</v>
      </c>
    </row>
    <row r="110" s="2" customFormat="1">
      <c r="A110" s="39"/>
      <c r="B110" s="40"/>
      <c r="C110" s="41"/>
      <c r="D110" s="218" t="s">
        <v>134</v>
      </c>
      <c r="E110" s="41"/>
      <c r="F110" s="219" t="s">
        <v>181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83</v>
      </c>
    </row>
    <row r="111" s="2" customFormat="1" ht="16.5" customHeight="1">
      <c r="A111" s="39"/>
      <c r="B111" s="40"/>
      <c r="C111" s="205" t="s">
        <v>182</v>
      </c>
      <c r="D111" s="205" t="s">
        <v>127</v>
      </c>
      <c r="E111" s="206" t="s">
        <v>183</v>
      </c>
      <c r="F111" s="207" t="s">
        <v>184</v>
      </c>
      <c r="G111" s="208" t="s">
        <v>185</v>
      </c>
      <c r="H111" s="209">
        <v>15.960000000000001</v>
      </c>
      <c r="I111" s="210"/>
      <c r="J111" s="211">
        <f>ROUND(I111*H111,2)</f>
        <v>0</v>
      </c>
      <c r="K111" s="207" t="s">
        <v>131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3.0000000000000001E-05</v>
      </c>
      <c r="R111" s="214">
        <f>Q111*H111</f>
        <v>0.00047880000000000004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132</v>
      </c>
      <c r="AT111" s="216" t="s">
        <v>127</v>
      </c>
      <c r="AU111" s="216" t="s">
        <v>83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132</v>
      </c>
      <c r="BM111" s="216" t="s">
        <v>726</v>
      </c>
    </row>
    <row r="112" s="2" customFormat="1">
      <c r="A112" s="39"/>
      <c r="B112" s="40"/>
      <c r="C112" s="41"/>
      <c r="D112" s="218" t="s">
        <v>134</v>
      </c>
      <c r="E112" s="41"/>
      <c r="F112" s="219" t="s">
        <v>187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83</v>
      </c>
    </row>
    <row r="113" s="2" customFormat="1">
      <c r="A113" s="39"/>
      <c r="B113" s="40"/>
      <c r="C113" s="41"/>
      <c r="D113" s="225" t="s">
        <v>162</v>
      </c>
      <c r="E113" s="41"/>
      <c r="F113" s="245" t="s">
        <v>188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162</v>
      </c>
      <c r="AU113" s="18" t="s">
        <v>83</v>
      </c>
    </row>
    <row r="114" s="13" customFormat="1">
      <c r="A114" s="13"/>
      <c r="B114" s="223"/>
      <c r="C114" s="224"/>
      <c r="D114" s="225" t="s">
        <v>136</v>
      </c>
      <c r="E114" s="226" t="s">
        <v>19</v>
      </c>
      <c r="F114" s="227" t="s">
        <v>727</v>
      </c>
      <c r="G114" s="224"/>
      <c r="H114" s="228">
        <v>15.960000000000001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136</v>
      </c>
      <c r="AU114" s="234" t="s">
        <v>83</v>
      </c>
      <c r="AV114" s="13" t="s">
        <v>83</v>
      </c>
      <c r="AW114" s="13" t="s">
        <v>35</v>
      </c>
      <c r="AX114" s="13" t="s">
        <v>81</v>
      </c>
      <c r="AY114" s="234" t="s">
        <v>124</v>
      </c>
    </row>
    <row r="115" s="2" customFormat="1" ht="16.5" customHeight="1">
      <c r="A115" s="39"/>
      <c r="B115" s="40"/>
      <c r="C115" s="235" t="s">
        <v>190</v>
      </c>
      <c r="D115" s="235" t="s">
        <v>143</v>
      </c>
      <c r="E115" s="236" t="s">
        <v>191</v>
      </c>
      <c r="F115" s="237" t="s">
        <v>192</v>
      </c>
      <c r="G115" s="238" t="s">
        <v>185</v>
      </c>
      <c r="H115" s="239">
        <v>18.353999999999999</v>
      </c>
      <c r="I115" s="240"/>
      <c r="J115" s="241">
        <f>ROUND(I115*H115,2)</f>
        <v>0</v>
      </c>
      <c r="K115" s="237" t="s">
        <v>19</v>
      </c>
      <c r="L115" s="242"/>
      <c r="M115" s="243" t="s">
        <v>19</v>
      </c>
      <c r="N115" s="244" t="s">
        <v>44</v>
      </c>
      <c r="O115" s="85"/>
      <c r="P115" s="214">
        <f>O115*H115</f>
        <v>0</v>
      </c>
      <c r="Q115" s="214">
        <v>0.00050000000000000001</v>
      </c>
      <c r="R115" s="214">
        <f>Q115*H115</f>
        <v>0.0091769999999999994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146</v>
      </c>
      <c r="AT115" s="216" t="s">
        <v>143</v>
      </c>
      <c r="AU115" s="216" t="s">
        <v>83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132</v>
      </c>
      <c r="BM115" s="216" t="s">
        <v>728</v>
      </c>
    </row>
    <row r="116" s="13" customFormat="1">
      <c r="A116" s="13"/>
      <c r="B116" s="223"/>
      <c r="C116" s="224"/>
      <c r="D116" s="225" t="s">
        <v>136</v>
      </c>
      <c r="E116" s="224"/>
      <c r="F116" s="227" t="s">
        <v>729</v>
      </c>
      <c r="G116" s="224"/>
      <c r="H116" s="228">
        <v>18.353999999999999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136</v>
      </c>
      <c r="AU116" s="234" t="s">
        <v>83</v>
      </c>
      <c r="AV116" s="13" t="s">
        <v>83</v>
      </c>
      <c r="AW116" s="13" t="s">
        <v>4</v>
      </c>
      <c r="AX116" s="13" t="s">
        <v>81</v>
      </c>
      <c r="AY116" s="234" t="s">
        <v>124</v>
      </c>
    </row>
    <row r="117" s="2" customFormat="1" ht="16.5" customHeight="1">
      <c r="A117" s="39"/>
      <c r="B117" s="40"/>
      <c r="C117" s="205" t="s">
        <v>8</v>
      </c>
      <c r="D117" s="205" t="s">
        <v>127</v>
      </c>
      <c r="E117" s="206" t="s">
        <v>195</v>
      </c>
      <c r="F117" s="207" t="s">
        <v>196</v>
      </c>
      <c r="G117" s="208" t="s">
        <v>130</v>
      </c>
      <c r="H117" s="209">
        <v>38</v>
      </c>
      <c r="I117" s="210"/>
      <c r="J117" s="211">
        <f>ROUND(I117*H117,2)</f>
        <v>0</v>
      </c>
      <c r="K117" s="207" t="s">
        <v>131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6.0000000000000002E-05</v>
      </c>
      <c r="R117" s="214">
        <f>Q117*H117</f>
        <v>0.0022799999999999999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132</v>
      </c>
      <c r="AT117" s="216" t="s">
        <v>127</v>
      </c>
      <c r="AU117" s="216" t="s">
        <v>83</v>
      </c>
      <c r="AY117" s="18" t="s">
        <v>124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132</v>
      </c>
      <c r="BM117" s="216" t="s">
        <v>730</v>
      </c>
    </row>
    <row r="118" s="2" customFormat="1">
      <c r="A118" s="39"/>
      <c r="B118" s="40"/>
      <c r="C118" s="41"/>
      <c r="D118" s="218" t="s">
        <v>134</v>
      </c>
      <c r="E118" s="41"/>
      <c r="F118" s="219" t="s">
        <v>198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83</v>
      </c>
    </row>
    <row r="119" s="2" customFormat="1" ht="16.5" customHeight="1">
      <c r="A119" s="39"/>
      <c r="B119" s="40"/>
      <c r="C119" s="235" t="s">
        <v>199</v>
      </c>
      <c r="D119" s="235" t="s">
        <v>143</v>
      </c>
      <c r="E119" s="236" t="s">
        <v>200</v>
      </c>
      <c r="F119" s="237" t="s">
        <v>201</v>
      </c>
      <c r="G119" s="238" t="s">
        <v>130</v>
      </c>
      <c r="H119" s="239">
        <v>114</v>
      </c>
      <c r="I119" s="240"/>
      <c r="J119" s="241">
        <f>ROUND(I119*H119,2)</f>
        <v>0</v>
      </c>
      <c r="K119" s="237" t="s">
        <v>19</v>
      </c>
      <c r="L119" s="242"/>
      <c r="M119" s="243" t="s">
        <v>19</v>
      </c>
      <c r="N119" s="244" t="s">
        <v>44</v>
      </c>
      <c r="O119" s="85"/>
      <c r="P119" s="214">
        <f>O119*H119</f>
        <v>0</v>
      </c>
      <c r="Q119" s="214">
        <v>0.0058999999999999999</v>
      </c>
      <c r="R119" s="214">
        <f>Q119*H119</f>
        <v>0.67259999999999998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146</v>
      </c>
      <c r="AT119" s="216" t="s">
        <v>143</v>
      </c>
      <c r="AU119" s="216" t="s">
        <v>83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132</v>
      </c>
      <c r="BM119" s="216" t="s">
        <v>731</v>
      </c>
    </row>
    <row r="120" s="13" customFormat="1">
      <c r="A120" s="13"/>
      <c r="B120" s="223"/>
      <c r="C120" s="224"/>
      <c r="D120" s="225" t="s">
        <v>136</v>
      </c>
      <c r="E120" s="224"/>
      <c r="F120" s="227" t="s">
        <v>732</v>
      </c>
      <c r="G120" s="224"/>
      <c r="H120" s="228">
        <v>114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136</v>
      </c>
      <c r="AU120" s="234" t="s">
        <v>83</v>
      </c>
      <c r="AV120" s="13" t="s">
        <v>83</v>
      </c>
      <c r="AW120" s="13" t="s">
        <v>4</v>
      </c>
      <c r="AX120" s="13" t="s">
        <v>81</v>
      </c>
      <c r="AY120" s="234" t="s">
        <v>124</v>
      </c>
    </row>
    <row r="121" s="2" customFormat="1" ht="16.5" customHeight="1">
      <c r="A121" s="39"/>
      <c r="B121" s="40"/>
      <c r="C121" s="235" t="s">
        <v>204</v>
      </c>
      <c r="D121" s="235" t="s">
        <v>143</v>
      </c>
      <c r="E121" s="236" t="s">
        <v>205</v>
      </c>
      <c r="F121" s="237" t="s">
        <v>206</v>
      </c>
      <c r="G121" s="238" t="s">
        <v>130</v>
      </c>
      <c r="H121" s="239">
        <v>114</v>
      </c>
      <c r="I121" s="240"/>
      <c r="J121" s="241">
        <f>ROUND(I121*H121,2)</f>
        <v>0</v>
      </c>
      <c r="K121" s="237" t="s">
        <v>19</v>
      </c>
      <c r="L121" s="242"/>
      <c r="M121" s="243" t="s">
        <v>19</v>
      </c>
      <c r="N121" s="244" t="s">
        <v>44</v>
      </c>
      <c r="O121" s="85"/>
      <c r="P121" s="214">
        <f>O121*H121</f>
        <v>0</v>
      </c>
      <c r="Q121" s="214">
        <v>0.00020000000000000001</v>
      </c>
      <c r="R121" s="214">
        <f>Q121*H121</f>
        <v>0.022800000000000001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146</v>
      </c>
      <c r="AT121" s="216" t="s">
        <v>143</v>
      </c>
      <c r="AU121" s="216" t="s">
        <v>83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132</v>
      </c>
      <c r="BM121" s="216" t="s">
        <v>733</v>
      </c>
    </row>
    <row r="122" s="2" customFormat="1">
      <c r="A122" s="39"/>
      <c r="B122" s="40"/>
      <c r="C122" s="41"/>
      <c r="D122" s="225" t="s">
        <v>162</v>
      </c>
      <c r="E122" s="41"/>
      <c r="F122" s="245" t="s">
        <v>208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162</v>
      </c>
      <c r="AU122" s="18" t="s">
        <v>83</v>
      </c>
    </row>
    <row r="123" s="2" customFormat="1" ht="16.5" customHeight="1">
      <c r="A123" s="39"/>
      <c r="B123" s="40"/>
      <c r="C123" s="205" t="s">
        <v>209</v>
      </c>
      <c r="D123" s="205" t="s">
        <v>127</v>
      </c>
      <c r="E123" s="206" t="s">
        <v>210</v>
      </c>
      <c r="F123" s="207" t="s">
        <v>211</v>
      </c>
      <c r="G123" s="208" t="s">
        <v>130</v>
      </c>
      <c r="H123" s="209">
        <v>38</v>
      </c>
      <c r="I123" s="210"/>
      <c r="J123" s="211">
        <f>ROUND(I123*H123,2)</f>
        <v>0</v>
      </c>
      <c r="K123" s="207" t="s">
        <v>131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2.0000000000000002E-05</v>
      </c>
      <c r="R123" s="214">
        <f>Q123*H123</f>
        <v>0.00076000000000000004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132</v>
      </c>
      <c r="AT123" s="216" t="s">
        <v>127</v>
      </c>
      <c r="AU123" s="216" t="s">
        <v>83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132</v>
      </c>
      <c r="BM123" s="216" t="s">
        <v>734</v>
      </c>
    </row>
    <row r="124" s="2" customFormat="1">
      <c r="A124" s="39"/>
      <c r="B124" s="40"/>
      <c r="C124" s="41"/>
      <c r="D124" s="218" t="s">
        <v>134</v>
      </c>
      <c r="E124" s="41"/>
      <c r="F124" s="219" t="s">
        <v>213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83</v>
      </c>
    </row>
    <row r="125" s="2" customFormat="1">
      <c r="A125" s="39"/>
      <c r="B125" s="40"/>
      <c r="C125" s="41"/>
      <c r="D125" s="225" t="s">
        <v>162</v>
      </c>
      <c r="E125" s="41"/>
      <c r="F125" s="245" t="s">
        <v>214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162</v>
      </c>
      <c r="AU125" s="18" t="s">
        <v>83</v>
      </c>
    </row>
    <row r="126" s="2" customFormat="1" ht="16.5" customHeight="1">
      <c r="A126" s="39"/>
      <c r="B126" s="40"/>
      <c r="C126" s="205" t="s">
        <v>215</v>
      </c>
      <c r="D126" s="205" t="s">
        <v>127</v>
      </c>
      <c r="E126" s="206" t="s">
        <v>216</v>
      </c>
      <c r="F126" s="207" t="s">
        <v>217</v>
      </c>
      <c r="G126" s="208" t="s">
        <v>185</v>
      </c>
      <c r="H126" s="209">
        <v>30.399999999999999</v>
      </c>
      <c r="I126" s="210"/>
      <c r="J126" s="211">
        <f>ROUND(I126*H126,2)</f>
        <v>0</v>
      </c>
      <c r="K126" s="207" t="s">
        <v>131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132</v>
      </c>
      <c r="AT126" s="216" t="s">
        <v>127</v>
      </c>
      <c r="AU126" s="216" t="s">
        <v>83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132</v>
      </c>
      <c r="BM126" s="216" t="s">
        <v>735</v>
      </c>
    </row>
    <row r="127" s="2" customFormat="1">
      <c r="A127" s="39"/>
      <c r="B127" s="40"/>
      <c r="C127" s="41"/>
      <c r="D127" s="218" t="s">
        <v>134</v>
      </c>
      <c r="E127" s="41"/>
      <c r="F127" s="219" t="s">
        <v>219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83</v>
      </c>
    </row>
    <row r="128" s="2" customFormat="1">
      <c r="A128" s="39"/>
      <c r="B128" s="40"/>
      <c r="C128" s="41"/>
      <c r="D128" s="225" t="s">
        <v>162</v>
      </c>
      <c r="E128" s="41"/>
      <c r="F128" s="245" t="s">
        <v>220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83</v>
      </c>
    </row>
    <row r="129" s="13" customFormat="1">
      <c r="A129" s="13"/>
      <c r="B129" s="223"/>
      <c r="C129" s="224"/>
      <c r="D129" s="225" t="s">
        <v>136</v>
      </c>
      <c r="E129" s="226" t="s">
        <v>19</v>
      </c>
      <c r="F129" s="227" t="s">
        <v>736</v>
      </c>
      <c r="G129" s="224"/>
      <c r="H129" s="228">
        <v>30.399999999999999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136</v>
      </c>
      <c r="AU129" s="234" t="s">
        <v>83</v>
      </c>
      <c r="AV129" s="13" t="s">
        <v>83</v>
      </c>
      <c r="AW129" s="13" t="s">
        <v>35</v>
      </c>
      <c r="AX129" s="13" t="s">
        <v>81</v>
      </c>
      <c r="AY129" s="234" t="s">
        <v>124</v>
      </c>
    </row>
    <row r="130" s="2" customFormat="1" ht="16.5" customHeight="1">
      <c r="A130" s="39"/>
      <c r="B130" s="40"/>
      <c r="C130" s="235" t="s">
        <v>222</v>
      </c>
      <c r="D130" s="235" t="s">
        <v>143</v>
      </c>
      <c r="E130" s="236" t="s">
        <v>223</v>
      </c>
      <c r="F130" s="237" t="s">
        <v>224</v>
      </c>
      <c r="G130" s="238" t="s">
        <v>225</v>
      </c>
      <c r="H130" s="239">
        <v>34.960000000000001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5"/>
      <c r="P130" s="214">
        <f>O130*H130</f>
        <v>0</v>
      </c>
      <c r="Q130" s="214">
        <v>0.5</v>
      </c>
      <c r="R130" s="214">
        <f>Q130*H130</f>
        <v>17.48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146</v>
      </c>
      <c r="AT130" s="216" t="s">
        <v>143</v>
      </c>
      <c r="AU130" s="216" t="s">
        <v>83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132</v>
      </c>
      <c r="BM130" s="216" t="s">
        <v>737</v>
      </c>
    </row>
    <row r="131" s="13" customFormat="1">
      <c r="A131" s="13"/>
      <c r="B131" s="223"/>
      <c r="C131" s="224"/>
      <c r="D131" s="225" t="s">
        <v>136</v>
      </c>
      <c r="E131" s="224"/>
      <c r="F131" s="227" t="s">
        <v>738</v>
      </c>
      <c r="G131" s="224"/>
      <c r="H131" s="228">
        <v>34.960000000000001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136</v>
      </c>
      <c r="AU131" s="234" t="s">
        <v>83</v>
      </c>
      <c r="AV131" s="13" t="s">
        <v>83</v>
      </c>
      <c r="AW131" s="13" t="s">
        <v>4</v>
      </c>
      <c r="AX131" s="13" t="s">
        <v>81</v>
      </c>
      <c r="AY131" s="234" t="s">
        <v>124</v>
      </c>
    </row>
    <row r="132" s="2" customFormat="1" ht="16.5" customHeight="1">
      <c r="A132" s="39"/>
      <c r="B132" s="40"/>
      <c r="C132" s="205" t="s">
        <v>228</v>
      </c>
      <c r="D132" s="205" t="s">
        <v>127</v>
      </c>
      <c r="E132" s="206" t="s">
        <v>229</v>
      </c>
      <c r="F132" s="207" t="s">
        <v>549</v>
      </c>
      <c r="G132" s="208" t="s">
        <v>130</v>
      </c>
      <c r="H132" s="209">
        <v>38</v>
      </c>
      <c r="I132" s="210"/>
      <c r="J132" s="211">
        <f>ROUND(I132*H132,2)</f>
        <v>0</v>
      </c>
      <c r="K132" s="207" t="s">
        <v>131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132</v>
      </c>
      <c r="AT132" s="216" t="s">
        <v>127</v>
      </c>
      <c r="AU132" s="216" t="s">
        <v>83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132</v>
      </c>
      <c r="BM132" s="216" t="s">
        <v>739</v>
      </c>
    </row>
    <row r="133" s="2" customFormat="1">
      <c r="A133" s="39"/>
      <c r="B133" s="40"/>
      <c r="C133" s="41"/>
      <c r="D133" s="218" t="s">
        <v>134</v>
      </c>
      <c r="E133" s="41"/>
      <c r="F133" s="219" t="s">
        <v>232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83</v>
      </c>
    </row>
    <row r="134" s="2" customFormat="1">
      <c r="A134" s="39"/>
      <c r="B134" s="40"/>
      <c r="C134" s="41"/>
      <c r="D134" s="225" t="s">
        <v>162</v>
      </c>
      <c r="E134" s="41"/>
      <c r="F134" s="245" t="s">
        <v>233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162</v>
      </c>
      <c r="AU134" s="18" t="s">
        <v>83</v>
      </c>
    </row>
    <row r="135" s="2" customFormat="1" ht="16.5" customHeight="1">
      <c r="A135" s="39"/>
      <c r="B135" s="40"/>
      <c r="C135" s="205" t="s">
        <v>234</v>
      </c>
      <c r="D135" s="205" t="s">
        <v>127</v>
      </c>
      <c r="E135" s="206" t="s">
        <v>235</v>
      </c>
      <c r="F135" s="207" t="s">
        <v>236</v>
      </c>
      <c r="G135" s="208" t="s">
        <v>225</v>
      </c>
      <c r="H135" s="209">
        <v>2.2799999999999998</v>
      </c>
      <c r="I135" s="210"/>
      <c r="J135" s="211">
        <f>ROUND(I135*H135,2)</f>
        <v>0</v>
      </c>
      <c r="K135" s="207" t="s">
        <v>131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132</v>
      </c>
      <c r="AT135" s="216" t="s">
        <v>127</v>
      </c>
      <c r="AU135" s="216" t="s">
        <v>83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132</v>
      </c>
      <c r="BM135" s="216" t="s">
        <v>740</v>
      </c>
    </row>
    <row r="136" s="2" customFormat="1">
      <c r="A136" s="39"/>
      <c r="B136" s="40"/>
      <c r="C136" s="41"/>
      <c r="D136" s="218" t="s">
        <v>134</v>
      </c>
      <c r="E136" s="41"/>
      <c r="F136" s="219" t="s">
        <v>238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83</v>
      </c>
    </row>
    <row r="137" s="2" customFormat="1">
      <c r="A137" s="39"/>
      <c r="B137" s="40"/>
      <c r="C137" s="41"/>
      <c r="D137" s="225" t="s">
        <v>162</v>
      </c>
      <c r="E137" s="41"/>
      <c r="F137" s="245" t="s">
        <v>239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83</v>
      </c>
    </row>
    <row r="138" s="13" customFormat="1">
      <c r="A138" s="13"/>
      <c r="B138" s="223"/>
      <c r="C138" s="224"/>
      <c r="D138" s="225" t="s">
        <v>136</v>
      </c>
      <c r="E138" s="226" t="s">
        <v>19</v>
      </c>
      <c r="F138" s="227" t="s">
        <v>741</v>
      </c>
      <c r="G138" s="224"/>
      <c r="H138" s="228">
        <v>2.2799999999999998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136</v>
      </c>
      <c r="AU138" s="234" t="s">
        <v>83</v>
      </c>
      <c r="AV138" s="13" t="s">
        <v>83</v>
      </c>
      <c r="AW138" s="13" t="s">
        <v>35</v>
      </c>
      <c r="AX138" s="13" t="s">
        <v>81</v>
      </c>
      <c r="AY138" s="234" t="s">
        <v>124</v>
      </c>
    </row>
    <row r="139" s="2" customFormat="1" ht="16.5" customHeight="1">
      <c r="A139" s="39"/>
      <c r="B139" s="40"/>
      <c r="C139" s="205" t="s">
        <v>241</v>
      </c>
      <c r="D139" s="205" t="s">
        <v>127</v>
      </c>
      <c r="E139" s="206" t="s">
        <v>242</v>
      </c>
      <c r="F139" s="207" t="s">
        <v>243</v>
      </c>
      <c r="G139" s="208" t="s">
        <v>225</v>
      </c>
      <c r="H139" s="209">
        <v>2.2799999999999998</v>
      </c>
      <c r="I139" s="210"/>
      <c r="J139" s="211">
        <f>ROUND(I139*H139,2)</f>
        <v>0</v>
      </c>
      <c r="K139" s="207" t="s">
        <v>131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132</v>
      </c>
      <c r="AT139" s="216" t="s">
        <v>127</v>
      </c>
      <c r="AU139" s="216" t="s">
        <v>83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132</v>
      </c>
      <c r="BM139" s="216" t="s">
        <v>742</v>
      </c>
    </row>
    <row r="140" s="2" customFormat="1">
      <c r="A140" s="39"/>
      <c r="B140" s="40"/>
      <c r="C140" s="41"/>
      <c r="D140" s="218" t="s">
        <v>134</v>
      </c>
      <c r="E140" s="41"/>
      <c r="F140" s="219" t="s">
        <v>245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83</v>
      </c>
    </row>
    <row r="141" s="2" customFormat="1" ht="16.5" customHeight="1">
      <c r="A141" s="39"/>
      <c r="B141" s="40"/>
      <c r="C141" s="205" t="s">
        <v>7</v>
      </c>
      <c r="D141" s="205" t="s">
        <v>127</v>
      </c>
      <c r="E141" s="206" t="s">
        <v>246</v>
      </c>
      <c r="F141" s="207" t="s">
        <v>247</v>
      </c>
      <c r="G141" s="208" t="s">
        <v>225</v>
      </c>
      <c r="H141" s="209">
        <v>11.4</v>
      </c>
      <c r="I141" s="210"/>
      <c r="J141" s="211">
        <f>ROUND(I141*H141,2)</f>
        <v>0</v>
      </c>
      <c r="K141" s="207" t="s">
        <v>131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132</v>
      </c>
      <c r="AT141" s="216" t="s">
        <v>127</v>
      </c>
      <c r="AU141" s="216" t="s">
        <v>83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132</v>
      </c>
      <c r="BM141" s="216" t="s">
        <v>743</v>
      </c>
    </row>
    <row r="142" s="2" customFormat="1">
      <c r="A142" s="39"/>
      <c r="B142" s="40"/>
      <c r="C142" s="41"/>
      <c r="D142" s="218" t="s">
        <v>134</v>
      </c>
      <c r="E142" s="41"/>
      <c r="F142" s="219" t="s">
        <v>249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83</v>
      </c>
    </row>
    <row r="143" s="2" customFormat="1">
      <c r="A143" s="39"/>
      <c r="B143" s="40"/>
      <c r="C143" s="41"/>
      <c r="D143" s="225" t="s">
        <v>162</v>
      </c>
      <c r="E143" s="41"/>
      <c r="F143" s="245" t="s">
        <v>250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162</v>
      </c>
      <c r="AU143" s="18" t="s">
        <v>83</v>
      </c>
    </row>
    <row r="144" s="13" customFormat="1">
      <c r="A144" s="13"/>
      <c r="B144" s="223"/>
      <c r="C144" s="224"/>
      <c r="D144" s="225" t="s">
        <v>136</v>
      </c>
      <c r="E144" s="226" t="s">
        <v>19</v>
      </c>
      <c r="F144" s="227" t="s">
        <v>744</v>
      </c>
      <c r="G144" s="224"/>
      <c r="H144" s="228">
        <v>11.4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136</v>
      </c>
      <c r="AU144" s="234" t="s">
        <v>83</v>
      </c>
      <c r="AV144" s="13" t="s">
        <v>83</v>
      </c>
      <c r="AW144" s="13" t="s">
        <v>35</v>
      </c>
      <c r="AX144" s="13" t="s">
        <v>81</v>
      </c>
      <c r="AY144" s="234" t="s">
        <v>124</v>
      </c>
    </row>
    <row r="145" s="12" customFormat="1" ht="22.8" customHeight="1">
      <c r="A145" s="12"/>
      <c r="B145" s="189"/>
      <c r="C145" s="190"/>
      <c r="D145" s="191" t="s">
        <v>72</v>
      </c>
      <c r="E145" s="203" t="s">
        <v>252</v>
      </c>
      <c r="F145" s="203" t="s">
        <v>253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SUM(P146:P183)</f>
        <v>0</v>
      </c>
      <c r="Q145" s="197"/>
      <c r="R145" s="198">
        <f>SUM(R146:R183)</f>
        <v>1.6911999999999998</v>
      </c>
      <c r="S145" s="197"/>
      <c r="T145" s="199">
        <f>SUM(T146:T183)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81</v>
      </c>
      <c r="AT145" s="201" t="s">
        <v>72</v>
      </c>
      <c r="AU145" s="201" t="s">
        <v>81</v>
      </c>
      <c r="AY145" s="200" t="s">
        <v>124</v>
      </c>
      <c r="BK145" s="202">
        <f>SUM(BK146:BK183)</f>
        <v>0</v>
      </c>
    </row>
    <row r="146" s="2" customFormat="1" ht="21.75" customHeight="1">
      <c r="A146" s="39"/>
      <c r="B146" s="40"/>
      <c r="C146" s="205" t="s">
        <v>254</v>
      </c>
      <c r="D146" s="205" t="s">
        <v>127</v>
      </c>
      <c r="E146" s="206" t="s">
        <v>255</v>
      </c>
      <c r="F146" s="207" t="s">
        <v>256</v>
      </c>
      <c r="G146" s="208" t="s">
        <v>130</v>
      </c>
      <c r="H146" s="209">
        <v>120</v>
      </c>
      <c r="I146" s="210"/>
      <c r="J146" s="211">
        <f>ROUND(I146*H146,2)</f>
        <v>0</v>
      </c>
      <c r="K146" s="207" t="s">
        <v>131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132</v>
      </c>
      <c r="AT146" s="216" t="s">
        <v>127</v>
      </c>
      <c r="AU146" s="216" t="s">
        <v>83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132</v>
      </c>
      <c r="BM146" s="216" t="s">
        <v>745</v>
      </c>
    </row>
    <row r="147" s="2" customFormat="1">
      <c r="A147" s="39"/>
      <c r="B147" s="40"/>
      <c r="C147" s="41"/>
      <c r="D147" s="218" t="s">
        <v>134</v>
      </c>
      <c r="E147" s="41"/>
      <c r="F147" s="219" t="s">
        <v>258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83</v>
      </c>
    </row>
    <row r="148" s="13" customFormat="1">
      <c r="A148" s="13"/>
      <c r="B148" s="223"/>
      <c r="C148" s="224"/>
      <c r="D148" s="225" t="s">
        <v>136</v>
      </c>
      <c r="E148" s="226" t="s">
        <v>19</v>
      </c>
      <c r="F148" s="227" t="s">
        <v>746</v>
      </c>
      <c r="G148" s="224"/>
      <c r="H148" s="228">
        <v>60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136</v>
      </c>
      <c r="AU148" s="234" t="s">
        <v>83</v>
      </c>
      <c r="AV148" s="13" t="s">
        <v>83</v>
      </c>
      <c r="AW148" s="13" t="s">
        <v>35</v>
      </c>
      <c r="AX148" s="13" t="s">
        <v>73</v>
      </c>
      <c r="AY148" s="234" t="s">
        <v>124</v>
      </c>
    </row>
    <row r="149" s="13" customFormat="1">
      <c r="A149" s="13"/>
      <c r="B149" s="223"/>
      <c r="C149" s="224"/>
      <c r="D149" s="225" t="s">
        <v>136</v>
      </c>
      <c r="E149" s="226" t="s">
        <v>19</v>
      </c>
      <c r="F149" s="227" t="s">
        <v>747</v>
      </c>
      <c r="G149" s="224"/>
      <c r="H149" s="228">
        <v>60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136</v>
      </c>
      <c r="AU149" s="234" t="s">
        <v>83</v>
      </c>
      <c r="AV149" s="13" t="s">
        <v>83</v>
      </c>
      <c r="AW149" s="13" t="s">
        <v>35</v>
      </c>
      <c r="AX149" s="13" t="s">
        <v>73</v>
      </c>
      <c r="AY149" s="234" t="s">
        <v>124</v>
      </c>
    </row>
    <row r="150" s="14" customFormat="1">
      <c r="A150" s="14"/>
      <c r="B150" s="246"/>
      <c r="C150" s="247"/>
      <c r="D150" s="225" t="s">
        <v>136</v>
      </c>
      <c r="E150" s="248" t="s">
        <v>19</v>
      </c>
      <c r="F150" s="249" t="s">
        <v>261</v>
      </c>
      <c r="G150" s="247"/>
      <c r="H150" s="250">
        <v>120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136</v>
      </c>
      <c r="AU150" s="256" t="s">
        <v>83</v>
      </c>
      <c r="AV150" s="14" t="s">
        <v>132</v>
      </c>
      <c r="AW150" s="14" t="s">
        <v>35</v>
      </c>
      <c r="AX150" s="14" t="s">
        <v>81</v>
      </c>
      <c r="AY150" s="256" t="s">
        <v>124</v>
      </c>
    </row>
    <row r="151" s="2" customFormat="1" ht="21.75" customHeight="1">
      <c r="A151" s="39"/>
      <c r="B151" s="40"/>
      <c r="C151" s="205" t="s">
        <v>262</v>
      </c>
      <c r="D151" s="205" t="s">
        <v>127</v>
      </c>
      <c r="E151" s="206" t="s">
        <v>263</v>
      </c>
      <c r="F151" s="207" t="s">
        <v>264</v>
      </c>
      <c r="G151" s="208" t="s">
        <v>130</v>
      </c>
      <c r="H151" s="209">
        <v>120</v>
      </c>
      <c r="I151" s="210"/>
      <c r="J151" s="211">
        <f>ROUND(I151*H151,2)</f>
        <v>0</v>
      </c>
      <c r="K151" s="207" t="s">
        <v>131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132</v>
      </c>
      <c r="AT151" s="216" t="s">
        <v>127</v>
      </c>
      <c r="AU151" s="216" t="s">
        <v>83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132</v>
      </c>
      <c r="BM151" s="216" t="s">
        <v>748</v>
      </c>
    </row>
    <row r="152" s="2" customFormat="1">
      <c r="A152" s="39"/>
      <c r="B152" s="40"/>
      <c r="C152" s="41"/>
      <c r="D152" s="218" t="s">
        <v>134</v>
      </c>
      <c r="E152" s="41"/>
      <c r="F152" s="219" t="s">
        <v>266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83</v>
      </c>
    </row>
    <row r="153" s="2" customFormat="1" ht="16.5" customHeight="1">
      <c r="A153" s="39"/>
      <c r="B153" s="40"/>
      <c r="C153" s="235" t="s">
        <v>267</v>
      </c>
      <c r="D153" s="235" t="s">
        <v>143</v>
      </c>
      <c r="E153" s="236" t="s">
        <v>268</v>
      </c>
      <c r="F153" s="237" t="s">
        <v>269</v>
      </c>
      <c r="G153" s="238" t="s">
        <v>130</v>
      </c>
      <c r="H153" s="239">
        <v>20</v>
      </c>
      <c r="I153" s="240"/>
      <c r="J153" s="241">
        <f>ROUND(I153*H153,2)</f>
        <v>0</v>
      </c>
      <c r="K153" s="237" t="s">
        <v>19</v>
      </c>
      <c r="L153" s="242"/>
      <c r="M153" s="243" t="s">
        <v>19</v>
      </c>
      <c r="N153" s="244" t="s">
        <v>44</v>
      </c>
      <c r="O153" s="85"/>
      <c r="P153" s="214">
        <f>O153*H153</f>
        <v>0</v>
      </c>
      <c r="Q153" s="214">
        <v>0.01</v>
      </c>
      <c r="R153" s="214">
        <f>Q153*H153</f>
        <v>0.20000000000000001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146</v>
      </c>
      <c r="AT153" s="216" t="s">
        <v>143</v>
      </c>
      <c r="AU153" s="216" t="s">
        <v>83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132</v>
      </c>
      <c r="BM153" s="216" t="s">
        <v>749</v>
      </c>
    </row>
    <row r="154" s="2" customFormat="1" ht="16.5" customHeight="1">
      <c r="A154" s="39"/>
      <c r="B154" s="40"/>
      <c r="C154" s="235" t="s">
        <v>271</v>
      </c>
      <c r="D154" s="235" t="s">
        <v>143</v>
      </c>
      <c r="E154" s="236" t="s">
        <v>272</v>
      </c>
      <c r="F154" s="237" t="s">
        <v>273</v>
      </c>
      <c r="G154" s="238" t="s">
        <v>130</v>
      </c>
      <c r="H154" s="239">
        <v>20</v>
      </c>
      <c r="I154" s="240"/>
      <c r="J154" s="241">
        <f>ROUND(I154*H154,2)</f>
        <v>0</v>
      </c>
      <c r="K154" s="237" t="s">
        <v>19</v>
      </c>
      <c r="L154" s="242"/>
      <c r="M154" s="243" t="s">
        <v>19</v>
      </c>
      <c r="N154" s="244" t="s">
        <v>44</v>
      </c>
      <c r="O154" s="85"/>
      <c r="P154" s="214">
        <f>O154*H154</f>
        <v>0</v>
      </c>
      <c r="Q154" s="214">
        <v>0.01</v>
      </c>
      <c r="R154" s="214">
        <f>Q154*H154</f>
        <v>0.20000000000000001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146</v>
      </c>
      <c r="AT154" s="216" t="s">
        <v>143</v>
      </c>
      <c r="AU154" s="216" t="s">
        <v>83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132</v>
      </c>
      <c r="BM154" s="216" t="s">
        <v>750</v>
      </c>
    </row>
    <row r="155" s="2" customFormat="1" ht="16.5" customHeight="1">
      <c r="A155" s="39"/>
      <c r="B155" s="40"/>
      <c r="C155" s="235" t="s">
        <v>275</v>
      </c>
      <c r="D155" s="235" t="s">
        <v>143</v>
      </c>
      <c r="E155" s="236" t="s">
        <v>276</v>
      </c>
      <c r="F155" s="237" t="s">
        <v>277</v>
      </c>
      <c r="G155" s="238" t="s">
        <v>130</v>
      </c>
      <c r="H155" s="239">
        <v>20</v>
      </c>
      <c r="I155" s="240"/>
      <c r="J155" s="241">
        <f>ROUND(I155*H155,2)</f>
        <v>0</v>
      </c>
      <c r="K155" s="237" t="s">
        <v>19</v>
      </c>
      <c r="L155" s="242"/>
      <c r="M155" s="243" t="s">
        <v>19</v>
      </c>
      <c r="N155" s="244" t="s">
        <v>44</v>
      </c>
      <c r="O155" s="85"/>
      <c r="P155" s="214">
        <f>O155*H155</f>
        <v>0</v>
      </c>
      <c r="Q155" s="214">
        <v>0.01</v>
      </c>
      <c r="R155" s="214">
        <f>Q155*H155</f>
        <v>0.20000000000000001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146</v>
      </c>
      <c r="AT155" s="216" t="s">
        <v>143</v>
      </c>
      <c r="AU155" s="216" t="s">
        <v>83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132</v>
      </c>
      <c r="BM155" s="216" t="s">
        <v>751</v>
      </c>
    </row>
    <row r="156" s="2" customFormat="1" ht="16.5" customHeight="1">
      <c r="A156" s="39"/>
      <c r="B156" s="40"/>
      <c r="C156" s="235" t="s">
        <v>279</v>
      </c>
      <c r="D156" s="235" t="s">
        <v>143</v>
      </c>
      <c r="E156" s="236" t="s">
        <v>280</v>
      </c>
      <c r="F156" s="237" t="s">
        <v>281</v>
      </c>
      <c r="G156" s="238" t="s">
        <v>130</v>
      </c>
      <c r="H156" s="239">
        <v>20</v>
      </c>
      <c r="I156" s="240"/>
      <c r="J156" s="241">
        <f>ROUND(I156*H156,2)</f>
        <v>0</v>
      </c>
      <c r="K156" s="237" t="s">
        <v>19</v>
      </c>
      <c r="L156" s="242"/>
      <c r="M156" s="243" t="s">
        <v>19</v>
      </c>
      <c r="N156" s="244" t="s">
        <v>44</v>
      </c>
      <c r="O156" s="85"/>
      <c r="P156" s="214">
        <f>O156*H156</f>
        <v>0</v>
      </c>
      <c r="Q156" s="214">
        <v>0.01</v>
      </c>
      <c r="R156" s="214">
        <f>Q156*H156</f>
        <v>0.20000000000000001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143</v>
      </c>
      <c r="AU156" s="216" t="s">
        <v>83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132</v>
      </c>
      <c r="BM156" s="216" t="s">
        <v>752</v>
      </c>
    </row>
    <row r="157" s="2" customFormat="1" ht="16.5" customHeight="1">
      <c r="A157" s="39"/>
      <c r="B157" s="40"/>
      <c r="C157" s="235" t="s">
        <v>283</v>
      </c>
      <c r="D157" s="235" t="s">
        <v>143</v>
      </c>
      <c r="E157" s="236" t="s">
        <v>284</v>
      </c>
      <c r="F157" s="237" t="s">
        <v>285</v>
      </c>
      <c r="G157" s="238" t="s">
        <v>130</v>
      </c>
      <c r="H157" s="239">
        <v>20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5"/>
      <c r="P157" s="214">
        <f>O157*H157</f>
        <v>0</v>
      </c>
      <c r="Q157" s="214">
        <v>0.01</v>
      </c>
      <c r="R157" s="214">
        <f>Q157*H157</f>
        <v>0.20000000000000001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146</v>
      </c>
      <c r="AT157" s="216" t="s">
        <v>143</v>
      </c>
      <c r="AU157" s="216" t="s">
        <v>83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132</v>
      </c>
      <c r="BM157" s="216" t="s">
        <v>753</v>
      </c>
    </row>
    <row r="158" s="2" customFormat="1" ht="16.5" customHeight="1">
      <c r="A158" s="39"/>
      <c r="B158" s="40"/>
      <c r="C158" s="235" t="s">
        <v>287</v>
      </c>
      <c r="D158" s="235" t="s">
        <v>143</v>
      </c>
      <c r="E158" s="236" t="s">
        <v>288</v>
      </c>
      <c r="F158" s="237" t="s">
        <v>289</v>
      </c>
      <c r="G158" s="238" t="s">
        <v>130</v>
      </c>
      <c r="H158" s="239">
        <v>20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44</v>
      </c>
      <c r="O158" s="85"/>
      <c r="P158" s="214">
        <f>O158*H158</f>
        <v>0</v>
      </c>
      <c r="Q158" s="214">
        <v>0.01</v>
      </c>
      <c r="R158" s="214">
        <f>Q158*H158</f>
        <v>0.20000000000000001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143</v>
      </c>
      <c r="AU158" s="216" t="s">
        <v>83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132</v>
      </c>
      <c r="BM158" s="216" t="s">
        <v>754</v>
      </c>
    </row>
    <row r="159" s="2" customFormat="1" ht="16.5" customHeight="1">
      <c r="A159" s="39"/>
      <c r="B159" s="40"/>
      <c r="C159" s="205" t="s">
        <v>291</v>
      </c>
      <c r="D159" s="205" t="s">
        <v>127</v>
      </c>
      <c r="E159" s="206" t="s">
        <v>292</v>
      </c>
      <c r="F159" s="207" t="s">
        <v>293</v>
      </c>
      <c r="G159" s="208" t="s">
        <v>130</v>
      </c>
      <c r="H159" s="209">
        <v>120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132</v>
      </c>
      <c r="AT159" s="216" t="s">
        <v>127</v>
      </c>
      <c r="AU159" s="216" t="s">
        <v>83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132</v>
      </c>
      <c r="BM159" s="216" t="s">
        <v>755</v>
      </c>
    </row>
    <row r="160" s="2" customFormat="1" ht="16.5" customHeight="1">
      <c r="A160" s="39"/>
      <c r="B160" s="40"/>
      <c r="C160" s="235" t="s">
        <v>295</v>
      </c>
      <c r="D160" s="235" t="s">
        <v>143</v>
      </c>
      <c r="E160" s="236" t="s">
        <v>296</v>
      </c>
      <c r="F160" s="237" t="s">
        <v>159</v>
      </c>
      <c r="G160" s="238" t="s">
        <v>160</v>
      </c>
      <c r="H160" s="239">
        <v>2.3999999999999999</v>
      </c>
      <c r="I160" s="240"/>
      <c r="J160" s="241">
        <f>ROUND(I160*H160,2)</f>
        <v>0</v>
      </c>
      <c r="K160" s="237" t="s">
        <v>19</v>
      </c>
      <c r="L160" s="242"/>
      <c r="M160" s="243" t="s">
        <v>19</v>
      </c>
      <c r="N160" s="244" t="s">
        <v>44</v>
      </c>
      <c r="O160" s="85"/>
      <c r="P160" s="214">
        <f>O160*H160</f>
        <v>0</v>
      </c>
      <c r="Q160" s="214">
        <v>0.001</v>
      </c>
      <c r="R160" s="214">
        <f>Q160*H160</f>
        <v>0.0023999999999999998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143</v>
      </c>
      <c r="AU160" s="216" t="s">
        <v>83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132</v>
      </c>
      <c r="BM160" s="216" t="s">
        <v>756</v>
      </c>
    </row>
    <row r="161" s="2" customFormat="1">
      <c r="A161" s="39"/>
      <c r="B161" s="40"/>
      <c r="C161" s="41"/>
      <c r="D161" s="225" t="s">
        <v>162</v>
      </c>
      <c r="E161" s="41"/>
      <c r="F161" s="245" t="s">
        <v>298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83</v>
      </c>
    </row>
    <row r="162" s="13" customFormat="1">
      <c r="A162" s="13"/>
      <c r="B162" s="223"/>
      <c r="C162" s="224"/>
      <c r="D162" s="225" t="s">
        <v>136</v>
      </c>
      <c r="E162" s="224"/>
      <c r="F162" s="227" t="s">
        <v>757</v>
      </c>
      <c r="G162" s="224"/>
      <c r="H162" s="228">
        <v>2.3999999999999999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136</v>
      </c>
      <c r="AU162" s="234" t="s">
        <v>83</v>
      </c>
      <c r="AV162" s="13" t="s">
        <v>83</v>
      </c>
      <c r="AW162" s="13" t="s">
        <v>4</v>
      </c>
      <c r="AX162" s="13" t="s">
        <v>81</v>
      </c>
      <c r="AY162" s="234" t="s">
        <v>124</v>
      </c>
    </row>
    <row r="163" s="2" customFormat="1" ht="16.5" customHeight="1">
      <c r="A163" s="39"/>
      <c r="B163" s="40"/>
      <c r="C163" s="205" t="s">
        <v>300</v>
      </c>
      <c r="D163" s="205" t="s">
        <v>127</v>
      </c>
      <c r="E163" s="206" t="s">
        <v>301</v>
      </c>
      <c r="F163" s="207" t="s">
        <v>302</v>
      </c>
      <c r="G163" s="208" t="s">
        <v>168</v>
      </c>
      <c r="H163" s="209">
        <v>0.0040000000000000001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132</v>
      </c>
      <c r="AT163" s="216" t="s">
        <v>127</v>
      </c>
      <c r="AU163" s="216" t="s">
        <v>83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132</v>
      </c>
      <c r="BM163" s="216" t="s">
        <v>758</v>
      </c>
    </row>
    <row r="164" s="2" customFormat="1">
      <c r="A164" s="39"/>
      <c r="B164" s="40"/>
      <c r="C164" s="41"/>
      <c r="D164" s="225" t="s">
        <v>162</v>
      </c>
      <c r="E164" s="41"/>
      <c r="F164" s="245" t="s">
        <v>304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83</v>
      </c>
    </row>
    <row r="165" s="13" customFormat="1">
      <c r="A165" s="13"/>
      <c r="B165" s="223"/>
      <c r="C165" s="224"/>
      <c r="D165" s="225" t="s">
        <v>136</v>
      </c>
      <c r="E165" s="226" t="s">
        <v>19</v>
      </c>
      <c r="F165" s="227" t="s">
        <v>759</v>
      </c>
      <c r="G165" s="224"/>
      <c r="H165" s="228">
        <v>0.0040000000000000001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136</v>
      </c>
      <c r="AU165" s="234" t="s">
        <v>83</v>
      </c>
      <c r="AV165" s="13" t="s">
        <v>83</v>
      </c>
      <c r="AW165" s="13" t="s">
        <v>35</v>
      </c>
      <c r="AX165" s="13" t="s">
        <v>81</v>
      </c>
      <c r="AY165" s="234" t="s">
        <v>124</v>
      </c>
    </row>
    <row r="166" s="2" customFormat="1" ht="16.5" customHeight="1">
      <c r="A166" s="39"/>
      <c r="B166" s="40"/>
      <c r="C166" s="235" t="s">
        <v>306</v>
      </c>
      <c r="D166" s="235" t="s">
        <v>143</v>
      </c>
      <c r="E166" s="236" t="s">
        <v>307</v>
      </c>
      <c r="F166" s="237" t="s">
        <v>174</v>
      </c>
      <c r="G166" s="238" t="s">
        <v>160</v>
      </c>
      <c r="H166" s="239">
        <v>4</v>
      </c>
      <c r="I166" s="240"/>
      <c r="J166" s="241">
        <f>ROUND(I166*H166,2)</f>
        <v>0</v>
      </c>
      <c r="K166" s="237" t="s">
        <v>19</v>
      </c>
      <c r="L166" s="242"/>
      <c r="M166" s="243" t="s">
        <v>19</v>
      </c>
      <c r="N166" s="244" t="s">
        <v>44</v>
      </c>
      <c r="O166" s="85"/>
      <c r="P166" s="214">
        <f>O166*H166</f>
        <v>0</v>
      </c>
      <c r="Q166" s="214">
        <v>0.001</v>
      </c>
      <c r="R166" s="214">
        <f>Q166*H166</f>
        <v>0.0040000000000000001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146</v>
      </c>
      <c r="AT166" s="216" t="s">
        <v>143</v>
      </c>
      <c r="AU166" s="216" t="s">
        <v>83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132</v>
      </c>
      <c r="BM166" s="216" t="s">
        <v>760</v>
      </c>
    </row>
    <row r="167" s="13" customFormat="1">
      <c r="A167" s="13"/>
      <c r="B167" s="223"/>
      <c r="C167" s="224"/>
      <c r="D167" s="225" t="s">
        <v>136</v>
      </c>
      <c r="E167" s="224"/>
      <c r="F167" s="227" t="s">
        <v>761</v>
      </c>
      <c r="G167" s="224"/>
      <c r="H167" s="228">
        <v>4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136</v>
      </c>
      <c r="AU167" s="234" t="s">
        <v>83</v>
      </c>
      <c r="AV167" s="13" t="s">
        <v>83</v>
      </c>
      <c r="AW167" s="13" t="s">
        <v>4</v>
      </c>
      <c r="AX167" s="13" t="s">
        <v>81</v>
      </c>
      <c r="AY167" s="234" t="s">
        <v>124</v>
      </c>
    </row>
    <row r="168" s="2" customFormat="1" ht="16.5" customHeight="1">
      <c r="A168" s="39"/>
      <c r="B168" s="40"/>
      <c r="C168" s="205" t="s">
        <v>310</v>
      </c>
      <c r="D168" s="205" t="s">
        <v>127</v>
      </c>
      <c r="E168" s="206" t="s">
        <v>311</v>
      </c>
      <c r="F168" s="207" t="s">
        <v>312</v>
      </c>
      <c r="G168" s="208" t="s">
        <v>225</v>
      </c>
      <c r="H168" s="209">
        <v>2.3999999999999999</v>
      </c>
      <c r="I168" s="210"/>
      <c r="J168" s="211">
        <f>ROUND(I168*H168,2)</f>
        <v>0</v>
      </c>
      <c r="K168" s="207" t="s">
        <v>131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132</v>
      </c>
      <c r="AT168" s="216" t="s">
        <v>127</v>
      </c>
      <c r="AU168" s="216" t="s">
        <v>83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132</v>
      </c>
      <c r="BM168" s="216" t="s">
        <v>762</v>
      </c>
    </row>
    <row r="169" s="2" customFormat="1">
      <c r="A169" s="39"/>
      <c r="B169" s="40"/>
      <c r="C169" s="41"/>
      <c r="D169" s="218" t="s">
        <v>134</v>
      </c>
      <c r="E169" s="41"/>
      <c r="F169" s="219" t="s">
        <v>314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83</v>
      </c>
    </row>
    <row r="170" s="2" customFormat="1">
      <c r="A170" s="39"/>
      <c r="B170" s="40"/>
      <c r="C170" s="41"/>
      <c r="D170" s="225" t="s">
        <v>162</v>
      </c>
      <c r="E170" s="41"/>
      <c r="F170" s="245" t="s">
        <v>315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162</v>
      </c>
      <c r="AU170" s="18" t="s">
        <v>83</v>
      </c>
    </row>
    <row r="171" s="13" customFormat="1">
      <c r="A171" s="13"/>
      <c r="B171" s="223"/>
      <c r="C171" s="224"/>
      <c r="D171" s="225" t="s">
        <v>136</v>
      </c>
      <c r="E171" s="226" t="s">
        <v>19</v>
      </c>
      <c r="F171" s="227" t="s">
        <v>763</v>
      </c>
      <c r="G171" s="224"/>
      <c r="H171" s="228">
        <v>2.3999999999999999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136</v>
      </c>
      <c r="AU171" s="234" t="s">
        <v>83</v>
      </c>
      <c r="AV171" s="13" t="s">
        <v>83</v>
      </c>
      <c r="AW171" s="13" t="s">
        <v>35</v>
      </c>
      <c r="AX171" s="13" t="s">
        <v>81</v>
      </c>
      <c r="AY171" s="234" t="s">
        <v>124</v>
      </c>
    </row>
    <row r="172" s="2" customFormat="1" ht="16.5" customHeight="1">
      <c r="A172" s="39"/>
      <c r="B172" s="40"/>
      <c r="C172" s="205" t="s">
        <v>317</v>
      </c>
      <c r="D172" s="205" t="s">
        <v>127</v>
      </c>
      <c r="E172" s="206" t="s">
        <v>318</v>
      </c>
      <c r="F172" s="207" t="s">
        <v>319</v>
      </c>
      <c r="G172" s="208" t="s">
        <v>225</v>
      </c>
      <c r="H172" s="209">
        <v>2.3999999999999999</v>
      </c>
      <c r="I172" s="210"/>
      <c r="J172" s="211">
        <f>ROUND(I172*H172,2)</f>
        <v>0</v>
      </c>
      <c r="K172" s="207" t="s">
        <v>131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132</v>
      </c>
      <c r="AT172" s="216" t="s">
        <v>127</v>
      </c>
      <c r="AU172" s="216" t="s">
        <v>83</v>
      </c>
      <c r="AY172" s="18" t="s">
        <v>124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81</v>
      </c>
      <c r="BK172" s="217">
        <f>ROUND(I172*H172,2)</f>
        <v>0</v>
      </c>
      <c r="BL172" s="18" t="s">
        <v>132</v>
      </c>
      <c r="BM172" s="216" t="s">
        <v>764</v>
      </c>
    </row>
    <row r="173" s="2" customFormat="1">
      <c r="A173" s="39"/>
      <c r="B173" s="40"/>
      <c r="C173" s="41"/>
      <c r="D173" s="218" t="s">
        <v>134</v>
      </c>
      <c r="E173" s="41"/>
      <c r="F173" s="219" t="s">
        <v>321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83</v>
      </c>
    </row>
    <row r="174" s="2" customFormat="1" ht="16.5" customHeight="1">
      <c r="A174" s="39"/>
      <c r="B174" s="40"/>
      <c r="C174" s="205" t="s">
        <v>322</v>
      </c>
      <c r="D174" s="205" t="s">
        <v>127</v>
      </c>
      <c r="E174" s="206" t="s">
        <v>323</v>
      </c>
      <c r="F174" s="207" t="s">
        <v>247</v>
      </c>
      <c r="G174" s="208" t="s">
        <v>225</v>
      </c>
      <c r="H174" s="209">
        <v>12</v>
      </c>
      <c r="I174" s="210"/>
      <c r="J174" s="211">
        <f>ROUND(I174*H174,2)</f>
        <v>0</v>
      </c>
      <c r="K174" s="207" t="s">
        <v>131</v>
      </c>
      <c r="L174" s="45"/>
      <c r="M174" s="212" t="s">
        <v>19</v>
      </c>
      <c r="N174" s="213" t="s">
        <v>44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132</v>
      </c>
      <c r="AT174" s="216" t="s">
        <v>127</v>
      </c>
      <c r="AU174" s="216" t="s">
        <v>83</v>
      </c>
      <c r="AY174" s="18" t="s">
        <v>124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81</v>
      </c>
      <c r="BK174" s="217">
        <f>ROUND(I174*H174,2)</f>
        <v>0</v>
      </c>
      <c r="BL174" s="18" t="s">
        <v>132</v>
      </c>
      <c r="BM174" s="216" t="s">
        <v>765</v>
      </c>
    </row>
    <row r="175" s="2" customFormat="1">
      <c r="A175" s="39"/>
      <c r="B175" s="40"/>
      <c r="C175" s="41"/>
      <c r="D175" s="218" t="s">
        <v>134</v>
      </c>
      <c r="E175" s="41"/>
      <c r="F175" s="219" t="s">
        <v>325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83</v>
      </c>
    </row>
    <row r="176" s="2" customFormat="1">
      <c r="A176" s="39"/>
      <c r="B176" s="40"/>
      <c r="C176" s="41"/>
      <c r="D176" s="225" t="s">
        <v>162</v>
      </c>
      <c r="E176" s="41"/>
      <c r="F176" s="245" t="s">
        <v>250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83</v>
      </c>
    </row>
    <row r="177" s="13" customFormat="1">
      <c r="A177" s="13"/>
      <c r="B177" s="223"/>
      <c r="C177" s="224"/>
      <c r="D177" s="225" t="s">
        <v>136</v>
      </c>
      <c r="E177" s="226" t="s">
        <v>19</v>
      </c>
      <c r="F177" s="227" t="s">
        <v>766</v>
      </c>
      <c r="G177" s="224"/>
      <c r="H177" s="228">
        <v>12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136</v>
      </c>
      <c r="AU177" s="234" t="s">
        <v>83</v>
      </c>
      <c r="AV177" s="13" t="s">
        <v>83</v>
      </c>
      <c r="AW177" s="13" t="s">
        <v>35</v>
      </c>
      <c r="AX177" s="13" t="s">
        <v>81</v>
      </c>
      <c r="AY177" s="234" t="s">
        <v>124</v>
      </c>
    </row>
    <row r="178" s="2" customFormat="1" ht="16.5" customHeight="1">
      <c r="A178" s="39"/>
      <c r="B178" s="40"/>
      <c r="C178" s="205" t="s">
        <v>327</v>
      </c>
      <c r="D178" s="205" t="s">
        <v>127</v>
      </c>
      <c r="E178" s="206" t="s">
        <v>328</v>
      </c>
      <c r="F178" s="207" t="s">
        <v>329</v>
      </c>
      <c r="G178" s="208" t="s">
        <v>330</v>
      </c>
      <c r="H178" s="209">
        <v>480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0.0010100000000000001</v>
      </c>
      <c r="R178" s="214">
        <f>Q178*H178</f>
        <v>0.48480000000000001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132</v>
      </c>
      <c r="AT178" s="216" t="s">
        <v>127</v>
      </c>
      <c r="AU178" s="216" t="s">
        <v>83</v>
      </c>
      <c r="AY178" s="18" t="s">
        <v>124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132</v>
      </c>
      <c r="BM178" s="216" t="s">
        <v>767</v>
      </c>
    </row>
    <row r="179" s="2" customFormat="1">
      <c r="A179" s="39"/>
      <c r="B179" s="40"/>
      <c r="C179" s="41"/>
      <c r="D179" s="225" t="s">
        <v>162</v>
      </c>
      <c r="E179" s="41"/>
      <c r="F179" s="245" t="s">
        <v>332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83</v>
      </c>
    </row>
    <row r="180" s="13" customFormat="1">
      <c r="A180" s="13"/>
      <c r="B180" s="223"/>
      <c r="C180" s="224"/>
      <c r="D180" s="225" t="s">
        <v>136</v>
      </c>
      <c r="E180" s="226" t="s">
        <v>19</v>
      </c>
      <c r="F180" s="227" t="s">
        <v>768</v>
      </c>
      <c r="G180" s="224"/>
      <c r="H180" s="228">
        <v>480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136</v>
      </c>
      <c r="AU180" s="234" t="s">
        <v>83</v>
      </c>
      <c r="AV180" s="13" t="s">
        <v>83</v>
      </c>
      <c r="AW180" s="13" t="s">
        <v>35</v>
      </c>
      <c r="AX180" s="13" t="s">
        <v>81</v>
      </c>
      <c r="AY180" s="234" t="s">
        <v>124</v>
      </c>
    </row>
    <row r="181" s="2" customFormat="1" ht="16.5" customHeight="1">
      <c r="A181" s="39"/>
      <c r="B181" s="40"/>
      <c r="C181" s="205" t="s">
        <v>334</v>
      </c>
      <c r="D181" s="205" t="s">
        <v>127</v>
      </c>
      <c r="E181" s="206" t="s">
        <v>335</v>
      </c>
      <c r="F181" s="207" t="s">
        <v>769</v>
      </c>
      <c r="G181" s="208" t="s">
        <v>130</v>
      </c>
      <c r="H181" s="209">
        <v>120</v>
      </c>
      <c r="I181" s="210"/>
      <c r="J181" s="211">
        <f>ROUND(I181*H181,2)</f>
        <v>0</v>
      </c>
      <c r="K181" s="207" t="s">
        <v>131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132</v>
      </c>
      <c r="AT181" s="216" t="s">
        <v>127</v>
      </c>
      <c r="AU181" s="216" t="s">
        <v>83</v>
      </c>
      <c r="AY181" s="18" t="s">
        <v>124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132</v>
      </c>
      <c r="BM181" s="216" t="s">
        <v>770</v>
      </c>
    </row>
    <row r="182" s="2" customFormat="1">
      <c r="A182" s="39"/>
      <c r="B182" s="40"/>
      <c r="C182" s="41"/>
      <c r="D182" s="218" t="s">
        <v>134</v>
      </c>
      <c r="E182" s="41"/>
      <c r="F182" s="219" t="s">
        <v>338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83</v>
      </c>
    </row>
    <row r="183" s="2" customFormat="1">
      <c r="A183" s="39"/>
      <c r="B183" s="40"/>
      <c r="C183" s="41"/>
      <c r="D183" s="225" t="s">
        <v>162</v>
      </c>
      <c r="E183" s="41"/>
      <c r="F183" s="245" t="s">
        <v>339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83</v>
      </c>
    </row>
    <row r="184" s="12" customFormat="1" ht="22.8" customHeight="1">
      <c r="A184" s="12"/>
      <c r="B184" s="189"/>
      <c r="C184" s="190"/>
      <c r="D184" s="191" t="s">
        <v>72</v>
      </c>
      <c r="E184" s="203" t="s">
        <v>340</v>
      </c>
      <c r="F184" s="203" t="s">
        <v>341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SUM(P185:P217)</f>
        <v>0</v>
      </c>
      <c r="Q184" s="197"/>
      <c r="R184" s="198">
        <f>SUM(R185:R217)</f>
        <v>0</v>
      </c>
      <c r="S184" s="197"/>
      <c r="T184" s="199">
        <f>SUM(T185:T217)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81</v>
      </c>
      <c r="AT184" s="201" t="s">
        <v>72</v>
      </c>
      <c r="AU184" s="201" t="s">
        <v>81</v>
      </c>
      <c r="AY184" s="200" t="s">
        <v>124</v>
      </c>
      <c r="BK184" s="202">
        <f>SUM(BK185:BK217)</f>
        <v>0</v>
      </c>
    </row>
    <row r="185" s="2" customFormat="1" ht="16.5" customHeight="1">
      <c r="A185" s="39"/>
      <c r="B185" s="40"/>
      <c r="C185" s="205" t="s">
        <v>342</v>
      </c>
      <c r="D185" s="205" t="s">
        <v>127</v>
      </c>
      <c r="E185" s="206" t="s">
        <v>771</v>
      </c>
      <c r="F185" s="207" t="s">
        <v>344</v>
      </c>
      <c r="G185" s="208" t="s">
        <v>130</v>
      </c>
      <c r="H185" s="209">
        <v>160</v>
      </c>
      <c r="I185" s="210"/>
      <c r="J185" s="211">
        <f>ROUND(I185*H185,2)</f>
        <v>0</v>
      </c>
      <c r="K185" s="207" t="s">
        <v>131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132</v>
      </c>
      <c r="AT185" s="216" t="s">
        <v>127</v>
      </c>
      <c r="AU185" s="216" t="s">
        <v>83</v>
      </c>
      <c r="AY185" s="18" t="s">
        <v>124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132</v>
      </c>
      <c r="BM185" s="216" t="s">
        <v>772</v>
      </c>
    </row>
    <row r="186" s="2" customFormat="1">
      <c r="A186" s="39"/>
      <c r="B186" s="40"/>
      <c r="C186" s="41"/>
      <c r="D186" s="218" t="s">
        <v>134</v>
      </c>
      <c r="E186" s="41"/>
      <c r="F186" s="219" t="s">
        <v>773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83</v>
      </c>
    </row>
    <row r="187" s="2" customFormat="1">
      <c r="A187" s="39"/>
      <c r="B187" s="40"/>
      <c r="C187" s="41"/>
      <c r="D187" s="225" t="s">
        <v>162</v>
      </c>
      <c r="E187" s="41"/>
      <c r="F187" s="245" t="s">
        <v>347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83</v>
      </c>
    </row>
    <row r="188" s="13" customFormat="1">
      <c r="A188" s="13"/>
      <c r="B188" s="223"/>
      <c r="C188" s="224"/>
      <c r="D188" s="225" t="s">
        <v>136</v>
      </c>
      <c r="E188" s="226" t="s">
        <v>19</v>
      </c>
      <c r="F188" s="227" t="s">
        <v>774</v>
      </c>
      <c r="G188" s="224"/>
      <c r="H188" s="228">
        <v>40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136</v>
      </c>
      <c r="AU188" s="234" t="s">
        <v>83</v>
      </c>
      <c r="AV188" s="13" t="s">
        <v>83</v>
      </c>
      <c r="AW188" s="13" t="s">
        <v>35</v>
      </c>
      <c r="AX188" s="13" t="s">
        <v>73</v>
      </c>
      <c r="AY188" s="234" t="s">
        <v>124</v>
      </c>
    </row>
    <row r="189" s="13" customFormat="1">
      <c r="A189" s="13"/>
      <c r="B189" s="223"/>
      <c r="C189" s="224"/>
      <c r="D189" s="225" t="s">
        <v>136</v>
      </c>
      <c r="E189" s="226" t="s">
        <v>19</v>
      </c>
      <c r="F189" s="227" t="s">
        <v>775</v>
      </c>
      <c r="G189" s="224"/>
      <c r="H189" s="228">
        <v>40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136</v>
      </c>
      <c r="AU189" s="234" t="s">
        <v>83</v>
      </c>
      <c r="AV189" s="13" t="s">
        <v>83</v>
      </c>
      <c r="AW189" s="13" t="s">
        <v>35</v>
      </c>
      <c r="AX189" s="13" t="s">
        <v>73</v>
      </c>
      <c r="AY189" s="234" t="s">
        <v>124</v>
      </c>
    </row>
    <row r="190" s="13" customFormat="1">
      <c r="A190" s="13"/>
      <c r="B190" s="223"/>
      <c r="C190" s="224"/>
      <c r="D190" s="225" t="s">
        <v>136</v>
      </c>
      <c r="E190" s="226" t="s">
        <v>19</v>
      </c>
      <c r="F190" s="227" t="s">
        <v>776</v>
      </c>
      <c r="G190" s="224"/>
      <c r="H190" s="228">
        <v>40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136</v>
      </c>
      <c r="AU190" s="234" t="s">
        <v>83</v>
      </c>
      <c r="AV190" s="13" t="s">
        <v>83</v>
      </c>
      <c r="AW190" s="13" t="s">
        <v>35</v>
      </c>
      <c r="AX190" s="13" t="s">
        <v>73</v>
      </c>
      <c r="AY190" s="234" t="s">
        <v>124</v>
      </c>
    </row>
    <row r="191" s="13" customFormat="1">
      <c r="A191" s="13"/>
      <c r="B191" s="223"/>
      <c r="C191" s="224"/>
      <c r="D191" s="225" t="s">
        <v>136</v>
      </c>
      <c r="E191" s="226" t="s">
        <v>19</v>
      </c>
      <c r="F191" s="227" t="s">
        <v>777</v>
      </c>
      <c r="G191" s="224"/>
      <c r="H191" s="228">
        <v>40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136</v>
      </c>
      <c r="AU191" s="234" t="s">
        <v>83</v>
      </c>
      <c r="AV191" s="13" t="s">
        <v>83</v>
      </c>
      <c r="AW191" s="13" t="s">
        <v>35</v>
      </c>
      <c r="AX191" s="13" t="s">
        <v>73</v>
      </c>
      <c r="AY191" s="234" t="s">
        <v>124</v>
      </c>
    </row>
    <row r="192" s="14" customFormat="1">
      <c r="A192" s="14"/>
      <c r="B192" s="246"/>
      <c r="C192" s="247"/>
      <c r="D192" s="225" t="s">
        <v>136</v>
      </c>
      <c r="E192" s="248" t="s">
        <v>19</v>
      </c>
      <c r="F192" s="249" t="s">
        <v>261</v>
      </c>
      <c r="G192" s="247"/>
      <c r="H192" s="250">
        <v>160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136</v>
      </c>
      <c r="AU192" s="256" t="s">
        <v>83</v>
      </c>
      <c r="AV192" s="14" t="s">
        <v>132</v>
      </c>
      <c r="AW192" s="14" t="s">
        <v>35</v>
      </c>
      <c r="AX192" s="14" t="s">
        <v>81</v>
      </c>
      <c r="AY192" s="256" t="s">
        <v>124</v>
      </c>
    </row>
    <row r="193" s="2" customFormat="1" ht="16.5" customHeight="1">
      <c r="A193" s="39"/>
      <c r="B193" s="40"/>
      <c r="C193" s="205" t="s">
        <v>352</v>
      </c>
      <c r="D193" s="205" t="s">
        <v>127</v>
      </c>
      <c r="E193" s="206" t="s">
        <v>778</v>
      </c>
      <c r="F193" s="207" t="s">
        <v>354</v>
      </c>
      <c r="G193" s="208" t="s">
        <v>130</v>
      </c>
      <c r="H193" s="209">
        <v>80</v>
      </c>
      <c r="I193" s="210"/>
      <c r="J193" s="211">
        <f>ROUND(I193*H193,2)</f>
        <v>0</v>
      </c>
      <c r="K193" s="207" t="s">
        <v>131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132</v>
      </c>
      <c r="AT193" s="216" t="s">
        <v>127</v>
      </c>
      <c r="AU193" s="216" t="s">
        <v>83</v>
      </c>
      <c r="AY193" s="18" t="s">
        <v>124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132</v>
      </c>
      <c r="BM193" s="216" t="s">
        <v>779</v>
      </c>
    </row>
    <row r="194" s="2" customFormat="1">
      <c r="A194" s="39"/>
      <c r="B194" s="40"/>
      <c r="C194" s="41"/>
      <c r="D194" s="218" t="s">
        <v>134</v>
      </c>
      <c r="E194" s="41"/>
      <c r="F194" s="219" t="s">
        <v>780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83</v>
      </c>
    </row>
    <row r="195" s="2" customFormat="1">
      <c r="A195" s="39"/>
      <c r="B195" s="40"/>
      <c r="C195" s="41"/>
      <c r="D195" s="225" t="s">
        <v>162</v>
      </c>
      <c r="E195" s="41"/>
      <c r="F195" s="245" t="s">
        <v>347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83</v>
      </c>
    </row>
    <row r="196" s="13" customFormat="1">
      <c r="A196" s="13"/>
      <c r="B196" s="223"/>
      <c r="C196" s="224"/>
      <c r="D196" s="225" t="s">
        <v>136</v>
      </c>
      <c r="E196" s="226" t="s">
        <v>19</v>
      </c>
      <c r="F196" s="227" t="s">
        <v>781</v>
      </c>
      <c r="G196" s="224"/>
      <c r="H196" s="228">
        <v>40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136</v>
      </c>
      <c r="AU196" s="234" t="s">
        <v>83</v>
      </c>
      <c r="AV196" s="13" t="s">
        <v>83</v>
      </c>
      <c r="AW196" s="13" t="s">
        <v>35</v>
      </c>
      <c r="AX196" s="13" t="s">
        <v>73</v>
      </c>
      <c r="AY196" s="234" t="s">
        <v>124</v>
      </c>
    </row>
    <row r="197" s="13" customFormat="1">
      <c r="A197" s="13"/>
      <c r="B197" s="223"/>
      <c r="C197" s="224"/>
      <c r="D197" s="225" t="s">
        <v>136</v>
      </c>
      <c r="E197" s="226" t="s">
        <v>19</v>
      </c>
      <c r="F197" s="227" t="s">
        <v>782</v>
      </c>
      <c r="G197" s="224"/>
      <c r="H197" s="228">
        <v>40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136</v>
      </c>
      <c r="AU197" s="234" t="s">
        <v>83</v>
      </c>
      <c r="AV197" s="13" t="s">
        <v>83</v>
      </c>
      <c r="AW197" s="13" t="s">
        <v>35</v>
      </c>
      <c r="AX197" s="13" t="s">
        <v>73</v>
      </c>
      <c r="AY197" s="234" t="s">
        <v>124</v>
      </c>
    </row>
    <row r="198" s="14" customFormat="1">
      <c r="A198" s="14"/>
      <c r="B198" s="246"/>
      <c r="C198" s="247"/>
      <c r="D198" s="225" t="s">
        <v>136</v>
      </c>
      <c r="E198" s="248" t="s">
        <v>19</v>
      </c>
      <c r="F198" s="249" t="s">
        <v>261</v>
      </c>
      <c r="G198" s="247"/>
      <c r="H198" s="250">
        <v>80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136</v>
      </c>
      <c r="AU198" s="256" t="s">
        <v>83</v>
      </c>
      <c r="AV198" s="14" t="s">
        <v>132</v>
      </c>
      <c r="AW198" s="14" t="s">
        <v>35</v>
      </c>
      <c r="AX198" s="14" t="s">
        <v>81</v>
      </c>
      <c r="AY198" s="256" t="s">
        <v>124</v>
      </c>
    </row>
    <row r="199" s="2" customFormat="1" ht="16.5" customHeight="1">
      <c r="A199" s="39"/>
      <c r="B199" s="40"/>
      <c r="C199" s="205" t="s">
        <v>359</v>
      </c>
      <c r="D199" s="205" t="s">
        <v>127</v>
      </c>
      <c r="E199" s="206" t="s">
        <v>360</v>
      </c>
      <c r="F199" s="207" t="s">
        <v>361</v>
      </c>
      <c r="G199" s="208" t="s">
        <v>130</v>
      </c>
      <c r="H199" s="209">
        <v>38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44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132</v>
      </c>
      <c r="AT199" s="216" t="s">
        <v>127</v>
      </c>
      <c r="AU199" s="216" t="s">
        <v>83</v>
      </c>
      <c r="AY199" s="18" t="s">
        <v>124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81</v>
      </c>
      <c r="BK199" s="217">
        <f>ROUND(I199*H199,2)</f>
        <v>0</v>
      </c>
      <c r="BL199" s="18" t="s">
        <v>132</v>
      </c>
      <c r="BM199" s="216" t="s">
        <v>783</v>
      </c>
    </row>
    <row r="200" s="2" customFormat="1">
      <c r="A200" s="39"/>
      <c r="B200" s="40"/>
      <c r="C200" s="41"/>
      <c r="D200" s="225" t="s">
        <v>162</v>
      </c>
      <c r="E200" s="41"/>
      <c r="F200" s="245" t="s">
        <v>363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162</v>
      </c>
      <c r="AU200" s="18" t="s">
        <v>83</v>
      </c>
    </row>
    <row r="201" s="2" customFormat="1" ht="24.15" customHeight="1">
      <c r="A201" s="39"/>
      <c r="B201" s="40"/>
      <c r="C201" s="205" t="s">
        <v>364</v>
      </c>
      <c r="D201" s="205" t="s">
        <v>127</v>
      </c>
      <c r="E201" s="206" t="s">
        <v>365</v>
      </c>
      <c r="F201" s="207" t="s">
        <v>366</v>
      </c>
      <c r="G201" s="208" t="s">
        <v>130</v>
      </c>
      <c r="H201" s="209">
        <v>316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132</v>
      </c>
      <c r="AT201" s="216" t="s">
        <v>127</v>
      </c>
      <c r="AU201" s="216" t="s">
        <v>83</v>
      </c>
      <c r="AY201" s="18" t="s">
        <v>124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132</v>
      </c>
      <c r="BM201" s="216" t="s">
        <v>784</v>
      </c>
    </row>
    <row r="202" s="2" customFormat="1">
      <c r="A202" s="39"/>
      <c r="B202" s="40"/>
      <c r="C202" s="41"/>
      <c r="D202" s="225" t="s">
        <v>162</v>
      </c>
      <c r="E202" s="41"/>
      <c r="F202" s="245" t="s">
        <v>368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83</v>
      </c>
    </row>
    <row r="203" s="13" customFormat="1">
      <c r="A203" s="13"/>
      <c r="B203" s="223"/>
      <c r="C203" s="224"/>
      <c r="D203" s="225" t="s">
        <v>136</v>
      </c>
      <c r="E203" s="226" t="s">
        <v>19</v>
      </c>
      <c r="F203" s="227" t="s">
        <v>785</v>
      </c>
      <c r="G203" s="224"/>
      <c r="H203" s="228">
        <v>76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136</v>
      </c>
      <c r="AU203" s="234" t="s">
        <v>83</v>
      </c>
      <c r="AV203" s="13" t="s">
        <v>83</v>
      </c>
      <c r="AW203" s="13" t="s">
        <v>35</v>
      </c>
      <c r="AX203" s="13" t="s">
        <v>73</v>
      </c>
      <c r="AY203" s="234" t="s">
        <v>124</v>
      </c>
    </row>
    <row r="204" s="13" customFormat="1">
      <c r="A204" s="13"/>
      <c r="B204" s="223"/>
      <c r="C204" s="224"/>
      <c r="D204" s="225" t="s">
        <v>136</v>
      </c>
      <c r="E204" s="226" t="s">
        <v>19</v>
      </c>
      <c r="F204" s="227" t="s">
        <v>786</v>
      </c>
      <c r="G204" s="224"/>
      <c r="H204" s="228">
        <v>240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136</v>
      </c>
      <c r="AU204" s="234" t="s">
        <v>83</v>
      </c>
      <c r="AV204" s="13" t="s">
        <v>83</v>
      </c>
      <c r="AW204" s="13" t="s">
        <v>35</v>
      </c>
      <c r="AX204" s="13" t="s">
        <v>73</v>
      </c>
      <c r="AY204" s="234" t="s">
        <v>124</v>
      </c>
    </row>
    <row r="205" s="14" customFormat="1">
      <c r="A205" s="14"/>
      <c r="B205" s="246"/>
      <c r="C205" s="247"/>
      <c r="D205" s="225" t="s">
        <v>136</v>
      </c>
      <c r="E205" s="248" t="s">
        <v>19</v>
      </c>
      <c r="F205" s="249" t="s">
        <v>261</v>
      </c>
      <c r="G205" s="247"/>
      <c r="H205" s="250">
        <v>316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136</v>
      </c>
      <c r="AU205" s="256" t="s">
        <v>83</v>
      </c>
      <c r="AV205" s="14" t="s">
        <v>132</v>
      </c>
      <c r="AW205" s="14" t="s">
        <v>35</v>
      </c>
      <c r="AX205" s="14" t="s">
        <v>81</v>
      </c>
      <c r="AY205" s="256" t="s">
        <v>124</v>
      </c>
    </row>
    <row r="206" s="2" customFormat="1" ht="16.5" customHeight="1">
      <c r="A206" s="39"/>
      <c r="B206" s="40"/>
      <c r="C206" s="205" t="s">
        <v>371</v>
      </c>
      <c r="D206" s="205" t="s">
        <v>127</v>
      </c>
      <c r="E206" s="206" t="s">
        <v>372</v>
      </c>
      <c r="F206" s="207" t="s">
        <v>373</v>
      </c>
      <c r="G206" s="208" t="s">
        <v>225</v>
      </c>
      <c r="H206" s="209">
        <v>34.399999999999999</v>
      </c>
      <c r="I206" s="210"/>
      <c r="J206" s="211">
        <f>ROUND(I206*H206,2)</f>
        <v>0</v>
      </c>
      <c r="K206" s="207" t="s">
        <v>131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132</v>
      </c>
      <c r="AT206" s="216" t="s">
        <v>127</v>
      </c>
      <c r="AU206" s="216" t="s">
        <v>83</v>
      </c>
      <c r="AY206" s="18" t="s">
        <v>124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132</v>
      </c>
      <c r="BM206" s="216" t="s">
        <v>787</v>
      </c>
    </row>
    <row r="207" s="2" customFormat="1">
      <c r="A207" s="39"/>
      <c r="B207" s="40"/>
      <c r="C207" s="41"/>
      <c r="D207" s="218" t="s">
        <v>134</v>
      </c>
      <c r="E207" s="41"/>
      <c r="F207" s="219" t="s">
        <v>375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83</v>
      </c>
    </row>
    <row r="208" s="2" customFormat="1">
      <c r="A208" s="39"/>
      <c r="B208" s="40"/>
      <c r="C208" s="41"/>
      <c r="D208" s="225" t="s">
        <v>162</v>
      </c>
      <c r="E208" s="41"/>
      <c r="F208" s="245" t="s">
        <v>376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83</v>
      </c>
    </row>
    <row r="209" s="13" customFormat="1">
      <c r="A209" s="13"/>
      <c r="B209" s="223"/>
      <c r="C209" s="224"/>
      <c r="D209" s="225" t="s">
        <v>136</v>
      </c>
      <c r="E209" s="226" t="s">
        <v>19</v>
      </c>
      <c r="F209" s="227" t="s">
        <v>788</v>
      </c>
      <c r="G209" s="224"/>
      <c r="H209" s="228">
        <v>15.199999999999999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136</v>
      </c>
      <c r="AU209" s="234" t="s">
        <v>83</v>
      </c>
      <c r="AV209" s="13" t="s">
        <v>83</v>
      </c>
      <c r="AW209" s="13" t="s">
        <v>35</v>
      </c>
      <c r="AX209" s="13" t="s">
        <v>73</v>
      </c>
      <c r="AY209" s="234" t="s">
        <v>124</v>
      </c>
    </row>
    <row r="210" s="13" customFormat="1">
      <c r="A210" s="13"/>
      <c r="B210" s="223"/>
      <c r="C210" s="224"/>
      <c r="D210" s="225" t="s">
        <v>136</v>
      </c>
      <c r="E210" s="226" t="s">
        <v>19</v>
      </c>
      <c r="F210" s="227" t="s">
        <v>789</v>
      </c>
      <c r="G210" s="224"/>
      <c r="H210" s="228">
        <v>19.199999999999999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136</v>
      </c>
      <c r="AU210" s="234" t="s">
        <v>83</v>
      </c>
      <c r="AV210" s="13" t="s">
        <v>83</v>
      </c>
      <c r="AW210" s="13" t="s">
        <v>35</v>
      </c>
      <c r="AX210" s="13" t="s">
        <v>73</v>
      </c>
      <c r="AY210" s="234" t="s">
        <v>124</v>
      </c>
    </row>
    <row r="211" s="14" customFormat="1">
      <c r="A211" s="14"/>
      <c r="B211" s="246"/>
      <c r="C211" s="247"/>
      <c r="D211" s="225" t="s">
        <v>136</v>
      </c>
      <c r="E211" s="248" t="s">
        <v>19</v>
      </c>
      <c r="F211" s="249" t="s">
        <v>261</v>
      </c>
      <c r="G211" s="247"/>
      <c r="H211" s="250">
        <v>34.399999999999999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136</v>
      </c>
      <c r="AU211" s="256" t="s">
        <v>83</v>
      </c>
      <c r="AV211" s="14" t="s">
        <v>132</v>
      </c>
      <c r="AW211" s="14" t="s">
        <v>35</v>
      </c>
      <c r="AX211" s="14" t="s">
        <v>81</v>
      </c>
      <c r="AY211" s="256" t="s">
        <v>124</v>
      </c>
    </row>
    <row r="212" s="2" customFormat="1" ht="16.5" customHeight="1">
      <c r="A212" s="39"/>
      <c r="B212" s="40"/>
      <c r="C212" s="205" t="s">
        <v>379</v>
      </c>
      <c r="D212" s="205" t="s">
        <v>127</v>
      </c>
      <c r="E212" s="206" t="s">
        <v>380</v>
      </c>
      <c r="F212" s="207" t="s">
        <v>381</v>
      </c>
      <c r="G212" s="208" t="s">
        <v>225</v>
      </c>
      <c r="H212" s="209">
        <v>34.399999999999999</v>
      </c>
      <c r="I212" s="210"/>
      <c r="J212" s="211">
        <f>ROUND(I212*H212,2)</f>
        <v>0</v>
      </c>
      <c r="K212" s="207" t="s">
        <v>131</v>
      </c>
      <c r="L212" s="45"/>
      <c r="M212" s="212" t="s">
        <v>19</v>
      </c>
      <c r="N212" s="213" t="s">
        <v>44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132</v>
      </c>
      <c r="AT212" s="216" t="s">
        <v>127</v>
      </c>
      <c r="AU212" s="216" t="s">
        <v>83</v>
      </c>
      <c r="AY212" s="18" t="s">
        <v>124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81</v>
      </c>
      <c r="BK212" s="217">
        <f>ROUND(I212*H212,2)</f>
        <v>0</v>
      </c>
      <c r="BL212" s="18" t="s">
        <v>132</v>
      </c>
      <c r="BM212" s="216" t="s">
        <v>790</v>
      </c>
    </row>
    <row r="213" s="2" customFormat="1">
      <c r="A213" s="39"/>
      <c r="B213" s="40"/>
      <c r="C213" s="41"/>
      <c r="D213" s="218" t="s">
        <v>134</v>
      </c>
      <c r="E213" s="41"/>
      <c r="F213" s="219" t="s">
        <v>383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134</v>
      </c>
      <c r="AU213" s="18" t="s">
        <v>83</v>
      </c>
    </row>
    <row r="214" s="2" customFormat="1" ht="16.5" customHeight="1">
      <c r="A214" s="39"/>
      <c r="B214" s="40"/>
      <c r="C214" s="205" t="s">
        <v>384</v>
      </c>
      <c r="D214" s="205" t="s">
        <v>127</v>
      </c>
      <c r="E214" s="206" t="s">
        <v>385</v>
      </c>
      <c r="F214" s="207" t="s">
        <v>247</v>
      </c>
      <c r="G214" s="208" t="s">
        <v>225</v>
      </c>
      <c r="H214" s="209">
        <v>172</v>
      </c>
      <c r="I214" s="210"/>
      <c r="J214" s="211">
        <f>ROUND(I214*H214,2)</f>
        <v>0</v>
      </c>
      <c r="K214" s="207" t="s">
        <v>131</v>
      </c>
      <c r="L214" s="45"/>
      <c r="M214" s="212" t="s">
        <v>19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132</v>
      </c>
      <c r="AT214" s="216" t="s">
        <v>127</v>
      </c>
      <c r="AU214" s="216" t="s">
        <v>83</v>
      </c>
      <c r="AY214" s="18" t="s">
        <v>124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132</v>
      </c>
      <c r="BM214" s="216" t="s">
        <v>791</v>
      </c>
    </row>
    <row r="215" s="2" customFormat="1">
      <c r="A215" s="39"/>
      <c r="B215" s="40"/>
      <c r="C215" s="41"/>
      <c r="D215" s="218" t="s">
        <v>134</v>
      </c>
      <c r="E215" s="41"/>
      <c r="F215" s="219" t="s">
        <v>387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83</v>
      </c>
    </row>
    <row r="216" s="2" customFormat="1">
      <c r="A216" s="39"/>
      <c r="B216" s="40"/>
      <c r="C216" s="41"/>
      <c r="D216" s="225" t="s">
        <v>162</v>
      </c>
      <c r="E216" s="41"/>
      <c r="F216" s="245" t="s">
        <v>388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83</v>
      </c>
    </row>
    <row r="217" s="13" customFormat="1">
      <c r="A217" s="13"/>
      <c r="B217" s="223"/>
      <c r="C217" s="224"/>
      <c r="D217" s="225" t="s">
        <v>136</v>
      </c>
      <c r="E217" s="226" t="s">
        <v>19</v>
      </c>
      <c r="F217" s="227" t="s">
        <v>792</v>
      </c>
      <c r="G217" s="224"/>
      <c r="H217" s="228">
        <v>172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136</v>
      </c>
      <c r="AU217" s="234" t="s">
        <v>83</v>
      </c>
      <c r="AV217" s="13" t="s">
        <v>83</v>
      </c>
      <c r="AW217" s="13" t="s">
        <v>35</v>
      </c>
      <c r="AX217" s="13" t="s">
        <v>81</v>
      </c>
      <c r="AY217" s="234" t="s">
        <v>124</v>
      </c>
    </row>
    <row r="218" s="12" customFormat="1" ht="22.8" customHeight="1">
      <c r="A218" s="12"/>
      <c r="B218" s="189"/>
      <c r="C218" s="190"/>
      <c r="D218" s="191" t="s">
        <v>72</v>
      </c>
      <c r="E218" s="203" t="s">
        <v>390</v>
      </c>
      <c r="F218" s="203" t="s">
        <v>391</v>
      </c>
      <c r="G218" s="190"/>
      <c r="H218" s="190"/>
      <c r="I218" s="193"/>
      <c r="J218" s="204">
        <f>BK218</f>
        <v>0</v>
      </c>
      <c r="K218" s="190"/>
      <c r="L218" s="195"/>
      <c r="M218" s="196"/>
      <c r="N218" s="197"/>
      <c r="O218" s="197"/>
      <c r="P218" s="198">
        <f>SUM(P219:P237)</f>
        <v>0</v>
      </c>
      <c r="Q218" s="197"/>
      <c r="R218" s="198">
        <f>SUM(R219:R237)</f>
        <v>0</v>
      </c>
      <c r="S218" s="197"/>
      <c r="T218" s="199">
        <f>SUM(T219:T237)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0" t="s">
        <v>81</v>
      </c>
      <c r="AT218" s="201" t="s">
        <v>72</v>
      </c>
      <c r="AU218" s="201" t="s">
        <v>81</v>
      </c>
      <c r="AY218" s="200" t="s">
        <v>124</v>
      </c>
      <c r="BK218" s="202">
        <f>SUM(BK219:BK237)</f>
        <v>0</v>
      </c>
    </row>
    <row r="219" s="2" customFormat="1" ht="16.5" customHeight="1">
      <c r="A219" s="39"/>
      <c r="B219" s="40"/>
      <c r="C219" s="205" t="s">
        <v>392</v>
      </c>
      <c r="D219" s="205" t="s">
        <v>127</v>
      </c>
      <c r="E219" s="206" t="s">
        <v>393</v>
      </c>
      <c r="F219" s="207" t="s">
        <v>361</v>
      </c>
      <c r="G219" s="208" t="s">
        <v>130</v>
      </c>
      <c r="H219" s="209">
        <v>38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132</v>
      </c>
      <c r="AT219" s="216" t="s">
        <v>127</v>
      </c>
      <c r="AU219" s="216" t="s">
        <v>83</v>
      </c>
      <c r="AY219" s="18" t="s">
        <v>124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132</v>
      </c>
      <c r="BM219" s="216" t="s">
        <v>793</v>
      </c>
    </row>
    <row r="220" s="2" customFormat="1">
      <c r="A220" s="39"/>
      <c r="B220" s="40"/>
      <c r="C220" s="41"/>
      <c r="D220" s="225" t="s">
        <v>162</v>
      </c>
      <c r="E220" s="41"/>
      <c r="F220" s="245" t="s">
        <v>363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83</v>
      </c>
    </row>
    <row r="221" s="2" customFormat="1" ht="24.15" customHeight="1">
      <c r="A221" s="39"/>
      <c r="B221" s="40"/>
      <c r="C221" s="205" t="s">
        <v>395</v>
      </c>
      <c r="D221" s="205" t="s">
        <v>127</v>
      </c>
      <c r="E221" s="206" t="s">
        <v>396</v>
      </c>
      <c r="F221" s="207" t="s">
        <v>366</v>
      </c>
      <c r="G221" s="208" t="s">
        <v>130</v>
      </c>
      <c r="H221" s="209">
        <v>316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132</v>
      </c>
      <c r="AT221" s="216" t="s">
        <v>127</v>
      </c>
      <c r="AU221" s="216" t="s">
        <v>83</v>
      </c>
      <c r="AY221" s="18" t="s">
        <v>124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132</v>
      </c>
      <c r="BM221" s="216" t="s">
        <v>794</v>
      </c>
    </row>
    <row r="222" s="2" customFormat="1">
      <c r="A222" s="39"/>
      <c r="B222" s="40"/>
      <c r="C222" s="41"/>
      <c r="D222" s="225" t="s">
        <v>162</v>
      </c>
      <c r="E222" s="41"/>
      <c r="F222" s="245" t="s">
        <v>368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162</v>
      </c>
      <c r="AU222" s="18" t="s">
        <v>83</v>
      </c>
    </row>
    <row r="223" s="13" customFormat="1">
      <c r="A223" s="13"/>
      <c r="B223" s="223"/>
      <c r="C223" s="224"/>
      <c r="D223" s="225" t="s">
        <v>136</v>
      </c>
      <c r="E223" s="226" t="s">
        <v>19</v>
      </c>
      <c r="F223" s="227" t="s">
        <v>785</v>
      </c>
      <c r="G223" s="224"/>
      <c r="H223" s="228">
        <v>76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136</v>
      </c>
      <c r="AU223" s="234" t="s">
        <v>83</v>
      </c>
      <c r="AV223" s="13" t="s">
        <v>83</v>
      </c>
      <c r="AW223" s="13" t="s">
        <v>35</v>
      </c>
      <c r="AX223" s="13" t="s">
        <v>73</v>
      </c>
      <c r="AY223" s="234" t="s">
        <v>124</v>
      </c>
    </row>
    <row r="224" s="13" customFormat="1">
      <c r="A224" s="13"/>
      <c r="B224" s="223"/>
      <c r="C224" s="224"/>
      <c r="D224" s="225" t="s">
        <v>136</v>
      </c>
      <c r="E224" s="226" t="s">
        <v>19</v>
      </c>
      <c r="F224" s="227" t="s">
        <v>786</v>
      </c>
      <c r="G224" s="224"/>
      <c r="H224" s="228">
        <v>240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136</v>
      </c>
      <c r="AU224" s="234" t="s">
        <v>83</v>
      </c>
      <c r="AV224" s="13" t="s">
        <v>83</v>
      </c>
      <c r="AW224" s="13" t="s">
        <v>35</v>
      </c>
      <c r="AX224" s="13" t="s">
        <v>73</v>
      </c>
      <c r="AY224" s="234" t="s">
        <v>124</v>
      </c>
    </row>
    <row r="225" s="14" customFormat="1">
      <c r="A225" s="14"/>
      <c r="B225" s="246"/>
      <c r="C225" s="247"/>
      <c r="D225" s="225" t="s">
        <v>136</v>
      </c>
      <c r="E225" s="248" t="s">
        <v>19</v>
      </c>
      <c r="F225" s="249" t="s">
        <v>261</v>
      </c>
      <c r="G225" s="247"/>
      <c r="H225" s="250">
        <v>316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136</v>
      </c>
      <c r="AU225" s="256" t="s">
        <v>83</v>
      </c>
      <c r="AV225" s="14" t="s">
        <v>132</v>
      </c>
      <c r="AW225" s="14" t="s">
        <v>35</v>
      </c>
      <c r="AX225" s="14" t="s">
        <v>81</v>
      </c>
      <c r="AY225" s="256" t="s">
        <v>124</v>
      </c>
    </row>
    <row r="226" s="2" customFormat="1" ht="16.5" customHeight="1">
      <c r="A226" s="39"/>
      <c r="B226" s="40"/>
      <c r="C226" s="205" t="s">
        <v>398</v>
      </c>
      <c r="D226" s="205" t="s">
        <v>127</v>
      </c>
      <c r="E226" s="206" t="s">
        <v>399</v>
      </c>
      <c r="F226" s="207" t="s">
        <v>373</v>
      </c>
      <c r="G226" s="208" t="s">
        <v>225</v>
      </c>
      <c r="H226" s="209">
        <v>25.800000000000001</v>
      </c>
      <c r="I226" s="210"/>
      <c r="J226" s="211">
        <f>ROUND(I226*H226,2)</f>
        <v>0</v>
      </c>
      <c r="K226" s="207" t="s">
        <v>131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132</v>
      </c>
      <c r="AT226" s="216" t="s">
        <v>127</v>
      </c>
      <c r="AU226" s="216" t="s">
        <v>83</v>
      </c>
      <c r="AY226" s="18" t="s">
        <v>124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132</v>
      </c>
      <c r="BM226" s="216" t="s">
        <v>795</v>
      </c>
    </row>
    <row r="227" s="2" customFormat="1">
      <c r="A227" s="39"/>
      <c r="B227" s="40"/>
      <c r="C227" s="41"/>
      <c r="D227" s="218" t="s">
        <v>134</v>
      </c>
      <c r="E227" s="41"/>
      <c r="F227" s="219" t="s">
        <v>401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134</v>
      </c>
      <c r="AU227" s="18" t="s">
        <v>83</v>
      </c>
    </row>
    <row r="228" s="2" customFormat="1">
      <c r="A228" s="39"/>
      <c r="B228" s="40"/>
      <c r="C228" s="41"/>
      <c r="D228" s="225" t="s">
        <v>162</v>
      </c>
      <c r="E228" s="41"/>
      <c r="F228" s="245" t="s">
        <v>376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162</v>
      </c>
      <c r="AU228" s="18" t="s">
        <v>83</v>
      </c>
    </row>
    <row r="229" s="13" customFormat="1">
      <c r="A229" s="13"/>
      <c r="B229" s="223"/>
      <c r="C229" s="224"/>
      <c r="D229" s="225" t="s">
        <v>136</v>
      </c>
      <c r="E229" s="226" t="s">
        <v>19</v>
      </c>
      <c r="F229" s="227" t="s">
        <v>796</v>
      </c>
      <c r="G229" s="224"/>
      <c r="H229" s="228">
        <v>11.4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136</v>
      </c>
      <c r="AU229" s="234" t="s">
        <v>83</v>
      </c>
      <c r="AV229" s="13" t="s">
        <v>83</v>
      </c>
      <c r="AW229" s="13" t="s">
        <v>35</v>
      </c>
      <c r="AX229" s="13" t="s">
        <v>73</v>
      </c>
      <c r="AY229" s="234" t="s">
        <v>124</v>
      </c>
    </row>
    <row r="230" s="13" customFormat="1">
      <c r="A230" s="13"/>
      <c r="B230" s="223"/>
      <c r="C230" s="224"/>
      <c r="D230" s="225" t="s">
        <v>136</v>
      </c>
      <c r="E230" s="226" t="s">
        <v>19</v>
      </c>
      <c r="F230" s="227" t="s">
        <v>797</v>
      </c>
      <c r="G230" s="224"/>
      <c r="H230" s="228">
        <v>14.4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136</v>
      </c>
      <c r="AU230" s="234" t="s">
        <v>83</v>
      </c>
      <c r="AV230" s="13" t="s">
        <v>83</v>
      </c>
      <c r="AW230" s="13" t="s">
        <v>35</v>
      </c>
      <c r="AX230" s="13" t="s">
        <v>73</v>
      </c>
      <c r="AY230" s="234" t="s">
        <v>124</v>
      </c>
    </row>
    <row r="231" s="14" customFormat="1">
      <c r="A231" s="14"/>
      <c r="B231" s="246"/>
      <c r="C231" s="247"/>
      <c r="D231" s="225" t="s">
        <v>136</v>
      </c>
      <c r="E231" s="248" t="s">
        <v>19</v>
      </c>
      <c r="F231" s="249" t="s">
        <v>261</v>
      </c>
      <c r="G231" s="247"/>
      <c r="H231" s="250">
        <v>25.800000000000001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136</v>
      </c>
      <c r="AU231" s="256" t="s">
        <v>83</v>
      </c>
      <c r="AV231" s="14" t="s">
        <v>132</v>
      </c>
      <c r="AW231" s="14" t="s">
        <v>35</v>
      </c>
      <c r="AX231" s="14" t="s">
        <v>81</v>
      </c>
      <c r="AY231" s="256" t="s">
        <v>124</v>
      </c>
    </row>
    <row r="232" s="2" customFormat="1" ht="16.5" customHeight="1">
      <c r="A232" s="39"/>
      <c r="B232" s="40"/>
      <c r="C232" s="205" t="s">
        <v>404</v>
      </c>
      <c r="D232" s="205" t="s">
        <v>127</v>
      </c>
      <c r="E232" s="206" t="s">
        <v>405</v>
      </c>
      <c r="F232" s="207" t="s">
        <v>381</v>
      </c>
      <c r="G232" s="208" t="s">
        <v>225</v>
      </c>
      <c r="H232" s="209">
        <v>25.800000000000001</v>
      </c>
      <c r="I232" s="210"/>
      <c r="J232" s="211">
        <f>ROUND(I232*H232,2)</f>
        <v>0</v>
      </c>
      <c r="K232" s="207" t="s">
        <v>131</v>
      </c>
      <c r="L232" s="45"/>
      <c r="M232" s="212" t="s">
        <v>19</v>
      </c>
      <c r="N232" s="213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132</v>
      </c>
      <c r="AT232" s="216" t="s">
        <v>127</v>
      </c>
      <c r="AU232" s="216" t="s">
        <v>83</v>
      </c>
      <c r="AY232" s="18" t="s">
        <v>124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132</v>
      </c>
      <c r="BM232" s="216" t="s">
        <v>798</v>
      </c>
    </row>
    <row r="233" s="2" customFormat="1">
      <c r="A233" s="39"/>
      <c r="B233" s="40"/>
      <c r="C233" s="41"/>
      <c r="D233" s="218" t="s">
        <v>134</v>
      </c>
      <c r="E233" s="41"/>
      <c r="F233" s="219" t="s">
        <v>407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83</v>
      </c>
    </row>
    <row r="234" s="2" customFormat="1" ht="16.5" customHeight="1">
      <c r="A234" s="39"/>
      <c r="B234" s="40"/>
      <c r="C234" s="205" t="s">
        <v>408</v>
      </c>
      <c r="D234" s="205" t="s">
        <v>127</v>
      </c>
      <c r="E234" s="206" t="s">
        <v>409</v>
      </c>
      <c r="F234" s="207" t="s">
        <v>247</v>
      </c>
      <c r="G234" s="208" t="s">
        <v>225</v>
      </c>
      <c r="H234" s="209">
        <v>129</v>
      </c>
      <c r="I234" s="210"/>
      <c r="J234" s="211">
        <f>ROUND(I234*H234,2)</f>
        <v>0</v>
      </c>
      <c r="K234" s="207" t="s">
        <v>131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132</v>
      </c>
      <c r="AT234" s="216" t="s">
        <v>127</v>
      </c>
      <c r="AU234" s="216" t="s">
        <v>83</v>
      </c>
      <c r="AY234" s="18" t="s">
        <v>124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132</v>
      </c>
      <c r="BM234" s="216" t="s">
        <v>799</v>
      </c>
    </row>
    <row r="235" s="2" customFormat="1">
      <c r="A235" s="39"/>
      <c r="B235" s="40"/>
      <c r="C235" s="41"/>
      <c r="D235" s="218" t="s">
        <v>134</v>
      </c>
      <c r="E235" s="41"/>
      <c r="F235" s="219" t="s">
        <v>411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83</v>
      </c>
    </row>
    <row r="236" s="2" customFormat="1">
      <c r="A236" s="39"/>
      <c r="B236" s="40"/>
      <c r="C236" s="41"/>
      <c r="D236" s="225" t="s">
        <v>162</v>
      </c>
      <c r="E236" s="41"/>
      <c r="F236" s="245" t="s">
        <v>388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83</v>
      </c>
    </row>
    <row r="237" s="13" customFormat="1">
      <c r="A237" s="13"/>
      <c r="B237" s="223"/>
      <c r="C237" s="224"/>
      <c r="D237" s="225" t="s">
        <v>136</v>
      </c>
      <c r="E237" s="226" t="s">
        <v>19</v>
      </c>
      <c r="F237" s="227" t="s">
        <v>800</v>
      </c>
      <c r="G237" s="224"/>
      <c r="H237" s="228">
        <v>129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136</v>
      </c>
      <c r="AU237" s="234" t="s">
        <v>83</v>
      </c>
      <c r="AV237" s="13" t="s">
        <v>83</v>
      </c>
      <c r="AW237" s="13" t="s">
        <v>35</v>
      </c>
      <c r="AX237" s="13" t="s">
        <v>81</v>
      </c>
      <c r="AY237" s="234" t="s">
        <v>124</v>
      </c>
    </row>
    <row r="238" s="12" customFormat="1" ht="22.8" customHeight="1">
      <c r="A238" s="12"/>
      <c r="B238" s="189"/>
      <c r="C238" s="190"/>
      <c r="D238" s="191" t="s">
        <v>72</v>
      </c>
      <c r="E238" s="203" t="s">
        <v>413</v>
      </c>
      <c r="F238" s="203" t="s">
        <v>414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SUM(P239:P282)</f>
        <v>0</v>
      </c>
      <c r="Q238" s="197"/>
      <c r="R238" s="198">
        <f>SUM(R239:R282)</f>
        <v>0</v>
      </c>
      <c r="S238" s="197"/>
      <c r="T238" s="199">
        <f>SUM(T239:T282)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81</v>
      </c>
      <c r="AT238" s="201" t="s">
        <v>72</v>
      </c>
      <c r="AU238" s="201" t="s">
        <v>81</v>
      </c>
      <c r="AY238" s="200" t="s">
        <v>124</v>
      </c>
      <c r="BK238" s="202">
        <f>SUM(BK239:BK282)</f>
        <v>0</v>
      </c>
    </row>
    <row r="239" s="2" customFormat="1" ht="16.5" customHeight="1">
      <c r="A239" s="39"/>
      <c r="B239" s="40"/>
      <c r="C239" s="205" t="s">
        <v>415</v>
      </c>
      <c r="D239" s="205" t="s">
        <v>127</v>
      </c>
      <c r="E239" s="206" t="s">
        <v>801</v>
      </c>
      <c r="F239" s="207" t="s">
        <v>417</v>
      </c>
      <c r="G239" s="208" t="s">
        <v>130</v>
      </c>
      <c r="H239" s="209">
        <v>38</v>
      </c>
      <c r="I239" s="210"/>
      <c r="J239" s="211">
        <f>ROUND(I239*H239,2)</f>
        <v>0</v>
      </c>
      <c r="K239" s="207" t="s">
        <v>131</v>
      </c>
      <c r="L239" s="45"/>
      <c r="M239" s="212" t="s">
        <v>19</v>
      </c>
      <c r="N239" s="213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132</v>
      </c>
      <c r="AT239" s="216" t="s">
        <v>127</v>
      </c>
      <c r="AU239" s="216" t="s">
        <v>83</v>
      </c>
      <c r="AY239" s="18" t="s">
        <v>124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132</v>
      </c>
      <c r="BM239" s="216" t="s">
        <v>802</v>
      </c>
    </row>
    <row r="240" s="2" customFormat="1">
      <c r="A240" s="39"/>
      <c r="B240" s="40"/>
      <c r="C240" s="41"/>
      <c r="D240" s="218" t="s">
        <v>134</v>
      </c>
      <c r="E240" s="41"/>
      <c r="F240" s="219" t="s">
        <v>803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83</v>
      </c>
    </row>
    <row r="241" s="2" customFormat="1">
      <c r="A241" s="39"/>
      <c r="B241" s="40"/>
      <c r="C241" s="41"/>
      <c r="D241" s="225" t="s">
        <v>162</v>
      </c>
      <c r="E241" s="41"/>
      <c r="F241" s="245" t="s">
        <v>420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162</v>
      </c>
      <c r="AU241" s="18" t="s">
        <v>83</v>
      </c>
    </row>
    <row r="242" s="2" customFormat="1" ht="16.5" customHeight="1">
      <c r="A242" s="39"/>
      <c r="B242" s="40"/>
      <c r="C242" s="205" t="s">
        <v>421</v>
      </c>
      <c r="D242" s="205" t="s">
        <v>127</v>
      </c>
      <c r="E242" s="206" t="s">
        <v>804</v>
      </c>
      <c r="F242" s="207" t="s">
        <v>423</v>
      </c>
      <c r="G242" s="208" t="s">
        <v>185</v>
      </c>
      <c r="H242" s="209">
        <v>15.960000000000001</v>
      </c>
      <c r="I242" s="210"/>
      <c r="J242" s="211">
        <f>ROUND(I242*H242,2)</f>
        <v>0</v>
      </c>
      <c r="K242" s="207" t="s">
        <v>131</v>
      </c>
      <c r="L242" s="45"/>
      <c r="M242" s="212" t="s">
        <v>19</v>
      </c>
      <c r="N242" s="213" t="s">
        <v>44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132</v>
      </c>
      <c r="AT242" s="216" t="s">
        <v>127</v>
      </c>
      <c r="AU242" s="216" t="s">
        <v>83</v>
      </c>
      <c r="AY242" s="18" t="s">
        <v>124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81</v>
      </c>
      <c r="BK242" s="217">
        <f>ROUND(I242*H242,2)</f>
        <v>0</v>
      </c>
      <c r="BL242" s="18" t="s">
        <v>132</v>
      </c>
      <c r="BM242" s="216" t="s">
        <v>805</v>
      </c>
    </row>
    <row r="243" s="2" customFormat="1">
      <c r="A243" s="39"/>
      <c r="B243" s="40"/>
      <c r="C243" s="41"/>
      <c r="D243" s="218" t="s">
        <v>134</v>
      </c>
      <c r="E243" s="41"/>
      <c r="F243" s="219" t="s">
        <v>806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83</v>
      </c>
    </row>
    <row r="244" s="2" customFormat="1">
      <c r="A244" s="39"/>
      <c r="B244" s="40"/>
      <c r="C244" s="41"/>
      <c r="D244" s="225" t="s">
        <v>162</v>
      </c>
      <c r="E244" s="41"/>
      <c r="F244" s="245" t="s">
        <v>426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162</v>
      </c>
      <c r="AU244" s="18" t="s">
        <v>83</v>
      </c>
    </row>
    <row r="245" s="13" customFormat="1">
      <c r="A245" s="13"/>
      <c r="B245" s="223"/>
      <c r="C245" s="224"/>
      <c r="D245" s="225" t="s">
        <v>136</v>
      </c>
      <c r="E245" s="226" t="s">
        <v>19</v>
      </c>
      <c r="F245" s="227" t="s">
        <v>727</v>
      </c>
      <c r="G245" s="224"/>
      <c r="H245" s="228">
        <v>15.960000000000001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136</v>
      </c>
      <c r="AU245" s="234" t="s">
        <v>83</v>
      </c>
      <c r="AV245" s="13" t="s">
        <v>83</v>
      </c>
      <c r="AW245" s="13" t="s">
        <v>35</v>
      </c>
      <c r="AX245" s="13" t="s">
        <v>81</v>
      </c>
      <c r="AY245" s="234" t="s">
        <v>124</v>
      </c>
    </row>
    <row r="246" s="2" customFormat="1" ht="16.5" customHeight="1">
      <c r="A246" s="39"/>
      <c r="B246" s="40"/>
      <c r="C246" s="205" t="s">
        <v>427</v>
      </c>
      <c r="D246" s="205" t="s">
        <v>127</v>
      </c>
      <c r="E246" s="206" t="s">
        <v>428</v>
      </c>
      <c r="F246" s="207" t="s">
        <v>429</v>
      </c>
      <c r="G246" s="208" t="s">
        <v>130</v>
      </c>
      <c r="H246" s="209">
        <v>38</v>
      </c>
      <c r="I246" s="210"/>
      <c r="J246" s="211">
        <f>ROUND(I246*H246,2)</f>
        <v>0</v>
      </c>
      <c r="K246" s="207" t="s">
        <v>131</v>
      </c>
      <c r="L246" s="45"/>
      <c r="M246" s="212" t="s">
        <v>19</v>
      </c>
      <c r="N246" s="213" t="s">
        <v>44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132</v>
      </c>
      <c r="AT246" s="216" t="s">
        <v>127</v>
      </c>
      <c r="AU246" s="216" t="s">
        <v>83</v>
      </c>
      <c r="AY246" s="18" t="s">
        <v>124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132</v>
      </c>
      <c r="BM246" s="216" t="s">
        <v>807</v>
      </c>
    </row>
    <row r="247" s="2" customFormat="1">
      <c r="A247" s="39"/>
      <c r="B247" s="40"/>
      <c r="C247" s="41"/>
      <c r="D247" s="218" t="s">
        <v>134</v>
      </c>
      <c r="E247" s="41"/>
      <c r="F247" s="219" t="s">
        <v>431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83</v>
      </c>
    </row>
    <row r="248" s="2" customFormat="1">
      <c r="A248" s="39"/>
      <c r="B248" s="40"/>
      <c r="C248" s="41"/>
      <c r="D248" s="225" t="s">
        <v>162</v>
      </c>
      <c r="E248" s="41"/>
      <c r="F248" s="245" t="s">
        <v>432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162</v>
      </c>
      <c r="AU248" s="18" t="s">
        <v>83</v>
      </c>
    </row>
    <row r="249" s="2" customFormat="1" ht="16.5" customHeight="1">
      <c r="A249" s="39"/>
      <c r="B249" s="40"/>
      <c r="C249" s="205" t="s">
        <v>433</v>
      </c>
      <c r="D249" s="205" t="s">
        <v>127</v>
      </c>
      <c r="E249" s="206" t="s">
        <v>434</v>
      </c>
      <c r="F249" s="207" t="s">
        <v>361</v>
      </c>
      <c r="G249" s="208" t="s">
        <v>130</v>
      </c>
      <c r="H249" s="209">
        <v>38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132</v>
      </c>
      <c r="AT249" s="216" t="s">
        <v>127</v>
      </c>
      <c r="AU249" s="216" t="s">
        <v>83</v>
      </c>
      <c r="AY249" s="18" t="s">
        <v>124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132</v>
      </c>
      <c r="BM249" s="216" t="s">
        <v>808</v>
      </c>
    </row>
    <row r="250" s="2" customFormat="1">
      <c r="A250" s="39"/>
      <c r="B250" s="40"/>
      <c r="C250" s="41"/>
      <c r="D250" s="225" t="s">
        <v>162</v>
      </c>
      <c r="E250" s="41"/>
      <c r="F250" s="245" t="s">
        <v>363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162</v>
      </c>
      <c r="AU250" s="18" t="s">
        <v>83</v>
      </c>
    </row>
    <row r="251" s="2" customFormat="1" ht="24.15" customHeight="1">
      <c r="A251" s="39"/>
      <c r="B251" s="40"/>
      <c r="C251" s="205" t="s">
        <v>436</v>
      </c>
      <c r="D251" s="205" t="s">
        <v>127</v>
      </c>
      <c r="E251" s="206" t="s">
        <v>437</v>
      </c>
      <c r="F251" s="207" t="s">
        <v>366</v>
      </c>
      <c r="G251" s="208" t="s">
        <v>130</v>
      </c>
      <c r="H251" s="209">
        <v>316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44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132</v>
      </c>
      <c r="AT251" s="216" t="s">
        <v>127</v>
      </c>
      <c r="AU251" s="216" t="s">
        <v>83</v>
      </c>
      <c r="AY251" s="18" t="s">
        <v>124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81</v>
      </c>
      <c r="BK251" s="217">
        <f>ROUND(I251*H251,2)</f>
        <v>0</v>
      </c>
      <c r="BL251" s="18" t="s">
        <v>132</v>
      </c>
      <c r="BM251" s="216" t="s">
        <v>809</v>
      </c>
    </row>
    <row r="252" s="2" customFormat="1">
      <c r="A252" s="39"/>
      <c r="B252" s="40"/>
      <c r="C252" s="41"/>
      <c r="D252" s="225" t="s">
        <v>162</v>
      </c>
      <c r="E252" s="41"/>
      <c r="F252" s="245" t="s">
        <v>368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83</v>
      </c>
    </row>
    <row r="253" s="13" customFormat="1">
      <c r="A253" s="13"/>
      <c r="B253" s="223"/>
      <c r="C253" s="224"/>
      <c r="D253" s="225" t="s">
        <v>136</v>
      </c>
      <c r="E253" s="226" t="s">
        <v>19</v>
      </c>
      <c r="F253" s="227" t="s">
        <v>785</v>
      </c>
      <c r="G253" s="224"/>
      <c r="H253" s="228">
        <v>76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136</v>
      </c>
      <c r="AU253" s="234" t="s">
        <v>83</v>
      </c>
      <c r="AV253" s="13" t="s">
        <v>83</v>
      </c>
      <c r="AW253" s="13" t="s">
        <v>35</v>
      </c>
      <c r="AX253" s="13" t="s">
        <v>73</v>
      </c>
      <c r="AY253" s="234" t="s">
        <v>124</v>
      </c>
    </row>
    <row r="254" s="13" customFormat="1">
      <c r="A254" s="13"/>
      <c r="B254" s="223"/>
      <c r="C254" s="224"/>
      <c r="D254" s="225" t="s">
        <v>136</v>
      </c>
      <c r="E254" s="226" t="s">
        <v>19</v>
      </c>
      <c r="F254" s="227" t="s">
        <v>786</v>
      </c>
      <c r="G254" s="224"/>
      <c r="H254" s="228">
        <v>240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136</v>
      </c>
      <c r="AU254" s="234" t="s">
        <v>83</v>
      </c>
      <c r="AV254" s="13" t="s">
        <v>83</v>
      </c>
      <c r="AW254" s="13" t="s">
        <v>35</v>
      </c>
      <c r="AX254" s="13" t="s">
        <v>73</v>
      </c>
      <c r="AY254" s="234" t="s">
        <v>124</v>
      </c>
    </row>
    <row r="255" s="14" customFormat="1">
      <c r="A255" s="14"/>
      <c r="B255" s="246"/>
      <c r="C255" s="247"/>
      <c r="D255" s="225" t="s">
        <v>136</v>
      </c>
      <c r="E255" s="248" t="s">
        <v>19</v>
      </c>
      <c r="F255" s="249" t="s">
        <v>261</v>
      </c>
      <c r="G255" s="247"/>
      <c r="H255" s="250">
        <v>316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136</v>
      </c>
      <c r="AU255" s="256" t="s">
        <v>83</v>
      </c>
      <c r="AV255" s="14" t="s">
        <v>132</v>
      </c>
      <c r="AW255" s="14" t="s">
        <v>35</v>
      </c>
      <c r="AX255" s="14" t="s">
        <v>81</v>
      </c>
      <c r="AY255" s="256" t="s">
        <v>124</v>
      </c>
    </row>
    <row r="256" s="2" customFormat="1" ht="16.5" customHeight="1">
      <c r="A256" s="39"/>
      <c r="B256" s="40"/>
      <c r="C256" s="205" t="s">
        <v>439</v>
      </c>
      <c r="D256" s="205" t="s">
        <v>127</v>
      </c>
      <c r="E256" s="206" t="s">
        <v>440</v>
      </c>
      <c r="F256" s="207" t="s">
        <v>441</v>
      </c>
      <c r="G256" s="208" t="s">
        <v>225</v>
      </c>
      <c r="H256" s="209">
        <v>1.8999999999999999</v>
      </c>
      <c r="I256" s="210"/>
      <c r="J256" s="211">
        <f>ROUND(I256*H256,2)</f>
        <v>0</v>
      </c>
      <c r="K256" s="207" t="s">
        <v>131</v>
      </c>
      <c r="L256" s="45"/>
      <c r="M256" s="212" t="s">
        <v>19</v>
      </c>
      <c r="N256" s="213" t="s">
        <v>44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132</v>
      </c>
      <c r="AT256" s="216" t="s">
        <v>127</v>
      </c>
      <c r="AU256" s="216" t="s">
        <v>83</v>
      </c>
      <c r="AY256" s="18" t="s">
        <v>124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81</v>
      </c>
      <c r="BK256" s="217">
        <f>ROUND(I256*H256,2)</f>
        <v>0</v>
      </c>
      <c r="BL256" s="18" t="s">
        <v>132</v>
      </c>
      <c r="BM256" s="216" t="s">
        <v>810</v>
      </c>
    </row>
    <row r="257" s="2" customFormat="1">
      <c r="A257" s="39"/>
      <c r="B257" s="40"/>
      <c r="C257" s="41"/>
      <c r="D257" s="218" t="s">
        <v>134</v>
      </c>
      <c r="E257" s="41"/>
      <c r="F257" s="219" t="s">
        <v>443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134</v>
      </c>
      <c r="AU257" s="18" t="s">
        <v>83</v>
      </c>
    </row>
    <row r="258" s="2" customFormat="1">
      <c r="A258" s="39"/>
      <c r="B258" s="40"/>
      <c r="C258" s="41"/>
      <c r="D258" s="225" t="s">
        <v>162</v>
      </c>
      <c r="E258" s="41"/>
      <c r="F258" s="245" t="s">
        <v>444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162</v>
      </c>
      <c r="AU258" s="18" t="s">
        <v>83</v>
      </c>
    </row>
    <row r="259" s="13" customFormat="1">
      <c r="A259" s="13"/>
      <c r="B259" s="223"/>
      <c r="C259" s="224"/>
      <c r="D259" s="225" t="s">
        <v>136</v>
      </c>
      <c r="E259" s="226" t="s">
        <v>19</v>
      </c>
      <c r="F259" s="227" t="s">
        <v>811</v>
      </c>
      <c r="G259" s="224"/>
      <c r="H259" s="228">
        <v>1.8999999999999999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136</v>
      </c>
      <c r="AU259" s="234" t="s">
        <v>83</v>
      </c>
      <c r="AV259" s="13" t="s">
        <v>83</v>
      </c>
      <c r="AW259" s="13" t="s">
        <v>35</v>
      </c>
      <c r="AX259" s="13" t="s">
        <v>81</v>
      </c>
      <c r="AY259" s="234" t="s">
        <v>124</v>
      </c>
    </row>
    <row r="260" s="2" customFormat="1" ht="21.75" customHeight="1">
      <c r="A260" s="39"/>
      <c r="B260" s="40"/>
      <c r="C260" s="205" t="s">
        <v>446</v>
      </c>
      <c r="D260" s="205" t="s">
        <v>127</v>
      </c>
      <c r="E260" s="206" t="s">
        <v>447</v>
      </c>
      <c r="F260" s="207" t="s">
        <v>448</v>
      </c>
      <c r="G260" s="208" t="s">
        <v>130</v>
      </c>
      <c r="H260" s="209">
        <v>38</v>
      </c>
      <c r="I260" s="210"/>
      <c r="J260" s="211">
        <f>ROUND(I260*H260,2)</f>
        <v>0</v>
      </c>
      <c r="K260" s="207" t="s">
        <v>131</v>
      </c>
      <c r="L260" s="45"/>
      <c r="M260" s="212" t="s">
        <v>19</v>
      </c>
      <c r="N260" s="213" t="s">
        <v>44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132</v>
      </c>
      <c r="AT260" s="216" t="s">
        <v>127</v>
      </c>
      <c r="AU260" s="216" t="s">
        <v>83</v>
      </c>
      <c r="AY260" s="18" t="s">
        <v>124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132</v>
      </c>
      <c r="BM260" s="216" t="s">
        <v>812</v>
      </c>
    </row>
    <row r="261" s="2" customFormat="1">
      <c r="A261" s="39"/>
      <c r="B261" s="40"/>
      <c r="C261" s="41"/>
      <c r="D261" s="218" t="s">
        <v>134</v>
      </c>
      <c r="E261" s="41"/>
      <c r="F261" s="219" t="s">
        <v>450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134</v>
      </c>
      <c r="AU261" s="18" t="s">
        <v>83</v>
      </c>
    </row>
    <row r="262" s="2" customFormat="1">
      <c r="A262" s="39"/>
      <c r="B262" s="40"/>
      <c r="C262" s="41"/>
      <c r="D262" s="225" t="s">
        <v>162</v>
      </c>
      <c r="E262" s="41"/>
      <c r="F262" s="245" t="s">
        <v>451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162</v>
      </c>
      <c r="AU262" s="18" t="s">
        <v>83</v>
      </c>
    </row>
    <row r="263" s="2" customFormat="1" ht="16.5" customHeight="1">
      <c r="A263" s="39"/>
      <c r="B263" s="40"/>
      <c r="C263" s="205" t="s">
        <v>452</v>
      </c>
      <c r="D263" s="205" t="s">
        <v>127</v>
      </c>
      <c r="E263" s="206" t="s">
        <v>453</v>
      </c>
      <c r="F263" s="207" t="s">
        <v>454</v>
      </c>
      <c r="G263" s="208" t="s">
        <v>130</v>
      </c>
      <c r="H263" s="209">
        <v>76</v>
      </c>
      <c r="I263" s="210"/>
      <c r="J263" s="211">
        <f>ROUND(I263*H263,2)</f>
        <v>0</v>
      </c>
      <c r="K263" s="207" t="s">
        <v>131</v>
      </c>
      <c r="L263" s="45"/>
      <c r="M263" s="212" t="s">
        <v>19</v>
      </c>
      <c r="N263" s="213" t="s">
        <v>44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132</v>
      </c>
      <c r="AT263" s="216" t="s">
        <v>127</v>
      </c>
      <c r="AU263" s="216" t="s">
        <v>83</v>
      </c>
      <c r="AY263" s="18" t="s">
        <v>124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81</v>
      </c>
      <c r="BK263" s="217">
        <f>ROUND(I263*H263,2)</f>
        <v>0</v>
      </c>
      <c r="BL263" s="18" t="s">
        <v>132</v>
      </c>
      <c r="BM263" s="216" t="s">
        <v>813</v>
      </c>
    </row>
    <row r="264" s="2" customFormat="1">
      <c r="A264" s="39"/>
      <c r="B264" s="40"/>
      <c r="C264" s="41"/>
      <c r="D264" s="218" t="s">
        <v>134</v>
      </c>
      <c r="E264" s="41"/>
      <c r="F264" s="219" t="s">
        <v>456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83</v>
      </c>
    </row>
    <row r="265" s="13" customFormat="1">
      <c r="A265" s="13"/>
      <c r="B265" s="223"/>
      <c r="C265" s="224"/>
      <c r="D265" s="225" t="s">
        <v>136</v>
      </c>
      <c r="E265" s="226" t="s">
        <v>19</v>
      </c>
      <c r="F265" s="227" t="s">
        <v>814</v>
      </c>
      <c r="G265" s="224"/>
      <c r="H265" s="228">
        <v>76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136</v>
      </c>
      <c r="AU265" s="234" t="s">
        <v>83</v>
      </c>
      <c r="AV265" s="13" t="s">
        <v>83</v>
      </c>
      <c r="AW265" s="13" t="s">
        <v>35</v>
      </c>
      <c r="AX265" s="13" t="s">
        <v>81</v>
      </c>
      <c r="AY265" s="234" t="s">
        <v>124</v>
      </c>
    </row>
    <row r="266" s="2" customFormat="1" ht="16.5" customHeight="1">
      <c r="A266" s="39"/>
      <c r="B266" s="40"/>
      <c r="C266" s="205" t="s">
        <v>458</v>
      </c>
      <c r="D266" s="205" t="s">
        <v>127</v>
      </c>
      <c r="E266" s="206" t="s">
        <v>459</v>
      </c>
      <c r="F266" s="207" t="s">
        <v>460</v>
      </c>
      <c r="G266" s="208" t="s">
        <v>168</v>
      </c>
      <c r="H266" s="209">
        <v>2.0899999999999999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132</v>
      </c>
      <c r="AT266" s="216" t="s">
        <v>127</v>
      </c>
      <c r="AU266" s="216" t="s">
        <v>83</v>
      </c>
      <c r="AY266" s="18" t="s">
        <v>124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132</v>
      </c>
      <c r="BM266" s="216" t="s">
        <v>815</v>
      </c>
    </row>
    <row r="267" s="2" customFormat="1">
      <c r="A267" s="39"/>
      <c r="B267" s="40"/>
      <c r="C267" s="41"/>
      <c r="D267" s="225" t="s">
        <v>162</v>
      </c>
      <c r="E267" s="41"/>
      <c r="F267" s="245" t="s">
        <v>462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162</v>
      </c>
      <c r="AU267" s="18" t="s">
        <v>83</v>
      </c>
    </row>
    <row r="268" s="13" customFormat="1">
      <c r="A268" s="13"/>
      <c r="B268" s="223"/>
      <c r="C268" s="224"/>
      <c r="D268" s="225" t="s">
        <v>136</v>
      </c>
      <c r="E268" s="226" t="s">
        <v>19</v>
      </c>
      <c r="F268" s="227" t="s">
        <v>816</v>
      </c>
      <c r="G268" s="224"/>
      <c r="H268" s="228">
        <v>0.94999999999999996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136</v>
      </c>
      <c r="AU268" s="234" t="s">
        <v>83</v>
      </c>
      <c r="AV268" s="13" t="s">
        <v>83</v>
      </c>
      <c r="AW268" s="13" t="s">
        <v>35</v>
      </c>
      <c r="AX268" s="13" t="s">
        <v>73</v>
      </c>
      <c r="AY268" s="234" t="s">
        <v>124</v>
      </c>
    </row>
    <row r="269" s="13" customFormat="1">
      <c r="A269" s="13"/>
      <c r="B269" s="223"/>
      <c r="C269" s="224"/>
      <c r="D269" s="225" t="s">
        <v>136</v>
      </c>
      <c r="E269" s="226" t="s">
        <v>19</v>
      </c>
      <c r="F269" s="227" t="s">
        <v>817</v>
      </c>
      <c r="G269" s="224"/>
      <c r="H269" s="228">
        <v>1.1399999999999999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136</v>
      </c>
      <c r="AU269" s="234" t="s">
        <v>83</v>
      </c>
      <c r="AV269" s="13" t="s">
        <v>83</v>
      </c>
      <c r="AW269" s="13" t="s">
        <v>35</v>
      </c>
      <c r="AX269" s="13" t="s">
        <v>73</v>
      </c>
      <c r="AY269" s="234" t="s">
        <v>124</v>
      </c>
    </row>
    <row r="270" s="14" customFormat="1">
      <c r="A270" s="14"/>
      <c r="B270" s="246"/>
      <c r="C270" s="247"/>
      <c r="D270" s="225" t="s">
        <v>136</v>
      </c>
      <c r="E270" s="248" t="s">
        <v>19</v>
      </c>
      <c r="F270" s="249" t="s">
        <v>261</v>
      </c>
      <c r="G270" s="247"/>
      <c r="H270" s="250">
        <v>2.0899999999999999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136</v>
      </c>
      <c r="AU270" s="256" t="s">
        <v>83</v>
      </c>
      <c r="AV270" s="14" t="s">
        <v>132</v>
      </c>
      <c r="AW270" s="14" t="s">
        <v>35</v>
      </c>
      <c r="AX270" s="14" t="s">
        <v>81</v>
      </c>
      <c r="AY270" s="256" t="s">
        <v>124</v>
      </c>
    </row>
    <row r="271" s="2" customFormat="1" ht="16.5" customHeight="1">
      <c r="A271" s="39"/>
      <c r="B271" s="40"/>
      <c r="C271" s="205" t="s">
        <v>465</v>
      </c>
      <c r="D271" s="205" t="s">
        <v>127</v>
      </c>
      <c r="E271" s="206" t="s">
        <v>466</v>
      </c>
      <c r="F271" s="207" t="s">
        <v>373</v>
      </c>
      <c r="G271" s="208" t="s">
        <v>225</v>
      </c>
      <c r="H271" s="209">
        <v>25.800000000000001</v>
      </c>
      <c r="I271" s="210"/>
      <c r="J271" s="211">
        <f>ROUND(I271*H271,2)</f>
        <v>0</v>
      </c>
      <c r="K271" s="207" t="s">
        <v>131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132</v>
      </c>
      <c r="AT271" s="216" t="s">
        <v>127</v>
      </c>
      <c r="AU271" s="216" t="s">
        <v>83</v>
      </c>
      <c r="AY271" s="18" t="s">
        <v>124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132</v>
      </c>
      <c r="BM271" s="216" t="s">
        <v>818</v>
      </c>
    </row>
    <row r="272" s="2" customFormat="1">
      <c r="A272" s="39"/>
      <c r="B272" s="40"/>
      <c r="C272" s="41"/>
      <c r="D272" s="218" t="s">
        <v>134</v>
      </c>
      <c r="E272" s="41"/>
      <c r="F272" s="219" t="s">
        <v>468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83</v>
      </c>
    </row>
    <row r="273" s="2" customFormat="1">
      <c r="A273" s="39"/>
      <c r="B273" s="40"/>
      <c r="C273" s="41"/>
      <c r="D273" s="225" t="s">
        <v>162</v>
      </c>
      <c r="E273" s="41"/>
      <c r="F273" s="245" t="s">
        <v>376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162</v>
      </c>
      <c r="AU273" s="18" t="s">
        <v>83</v>
      </c>
    </row>
    <row r="274" s="13" customFormat="1">
      <c r="A274" s="13"/>
      <c r="B274" s="223"/>
      <c r="C274" s="224"/>
      <c r="D274" s="225" t="s">
        <v>136</v>
      </c>
      <c r="E274" s="226" t="s">
        <v>19</v>
      </c>
      <c r="F274" s="227" t="s">
        <v>796</v>
      </c>
      <c r="G274" s="224"/>
      <c r="H274" s="228">
        <v>11.4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136</v>
      </c>
      <c r="AU274" s="234" t="s">
        <v>83</v>
      </c>
      <c r="AV274" s="13" t="s">
        <v>83</v>
      </c>
      <c r="AW274" s="13" t="s">
        <v>35</v>
      </c>
      <c r="AX274" s="13" t="s">
        <v>73</v>
      </c>
      <c r="AY274" s="234" t="s">
        <v>124</v>
      </c>
    </row>
    <row r="275" s="13" customFormat="1">
      <c r="A275" s="13"/>
      <c r="B275" s="223"/>
      <c r="C275" s="224"/>
      <c r="D275" s="225" t="s">
        <v>136</v>
      </c>
      <c r="E275" s="226" t="s">
        <v>19</v>
      </c>
      <c r="F275" s="227" t="s">
        <v>797</v>
      </c>
      <c r="G275" s="224"/>
      <c r="H275" s="228">
        <v>14.4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136</v>
      </c>
      <c r="AU275" s="234" t="s">
        <v>83</v>
      </c>
      <c r="AV275" s="13" t="s">
        <v>83</v>
      </c>
      <c r="AW275" s="13" t="s">
        <v>35</v>
      </c>
      <c r="AX275" s="13" t="s">
        <v>73</v>
      </c>
      <c r="AY275" s="234" t="s">
        <v>124</v>
      </c>
    </row>
    <row r="276" s="14" customFormat="1">
      <c r="A276" s="14"/>
      <c r="B276" s="246"/>
      <c r="C276" s="247"/>
      <c r="D276" s="225" t="s">
        <v>136</v>
      </c>
      <c r="E276" s="248" t="s">
        <v>19</v>
      </c>
      <c r="F276" s="249" t="s">
        <v>261</v>
      </c>
      <c r="G276" s="247"/>
      <c r="H276" s="250">
        <v>25.800000000000001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136</v>
      </c>
      <c r="AU276" s="256" t="s">
        <v>83</v>
      </c>
      <c r="AV276" s="14" t="s">
        <v>132</v>
      </c>
      <c r="AW276" s="14" t="s">
        <v>35</v>
      </c>
      <c r="AX276" s="14" t="s">
        <v>81</v>
      </c>
      <c r="AY276" s="256" t="s">
        <v>124</v>
      </c>
    </row>
    <row r="277" s="2" customFormat="1" ht="16.5" customHeight="1">
      <c r="A277" s="39"/>
      <c r="B277" s="40"/>
      <c r="C277" s="205" t="s">
        <v>469</v>
      </c>
      <c r="D277" s="205" t="s">
        <v>127</v>
      </c>
      <c r="E277" s="206" t="s">
        <v>470</v>
      </c>
      <c r="F277" s="207" t="s">
        <v>381</v>
      </c>
      <c r="G277" s="208" t="s">
        <v>225</v>
      </c>
      <c r="H277" s="209">
        <v>25.800000000000001</v>
      </c>
      <c r="I277" s="210"/>
      <c r="J277" s="211">
        <f>ROUND(I277*H277,2)</f>
        <v>0</v>
      </c>
      <c r="K277" s="207" t="s">
        <v>131</v>
      </c>
      <c r="L277" s="45"/>
      <c r="M277" s="212" t="s">
        <v>19</v>
      </c>
      <c r="N277" s="213" t="s">
        <v>44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132</v>
      </c>
      <c r="AT277" s="216" t="s">
        <v>127</v>
      </c>
      <c r="AU277" s="216" t="s">
        <v>83</v>
      </c>
      <c r="AY277" s="18" t="s">
        <v>124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81</v>
      </c>
      <c r="BK277" s="217">
        <f>ROUND(I277*H277,2)</f>
        <v>0</v>
      </c>
      <c r="BL277" s="18" t="s">
        <v>132</v>
      </c>
      <c r="BM277" s="216" t="s">
        <v>819</v>
      </c>
    </row>
    <row r="278" s="2" customFormat="1">
      <c r="A278" s="39"/>
      <c r="B278" s="40"/>
      <c r="C278" s="41"/>
      <c r="D278" s="218" t="s">
        <v>134</v>
      </c>
      <c r="E278" s="41"/>
      <c r="F278" s="219" t="s">
        <v>472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134</v>
      </c>
      <c r="AU278" s="18" t="s">
        <v>83</v>
      </c>
    </row>
    <row r="279" s="2" customFormat="1" ht="16.5" customHeight="1">
      <c r="A279" s="39"/>
      <c r="B279" s="40"/>
      <c r="C279" s="205" t="s">
        <v>473</v>
      </c>
      <c r="D279" s="205" t="s">
        <v>127</v>
      </c>
      <c r="E279" s="206" t="s">
        <v>474</v>
      </c>
      <c r="F279" s="207" t="s">
        <v>247</v>
      </c>
      <c r="G279" s="208" t="s">
        <v>225</v>
      </c>
      <c r="H279" s="209">
        <v>129</v>
      </c>
      <c r="I279" s="210"/>
      <c r="J279" s="211">
        <f>ROUND(I279*H279,2)</f>
        <v>0</v>
      </c>
      <c r="K279" s="207" t="s">
        <v>131</v>
      </c>
      <c r="L279" s="45"/>
      <c r="M279" s="212" t="s">
        <v>19</v>
      </c>
      <c r="N279" s="213" t="s">
        <v>44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132</v>
      </c>
      <c r="AT279" s="216" t="s">
        <v>127</v>
      </c>
      <c r="AU279" s="216" t="s">
        <v>83</v>
      </c>
      <c r="AY279" s="18" t="s">
        <v>124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81</v>
      </c>
      <c r="BK279" s="217">
        <f>ROUND(I279*H279,2)</f>
        <v>0</v>
      </c>
      <c r="BL279" s="18" t="s">
        <v>132</v>
      </c>
      <c r="BM279" s="216" t="s">
        <v>820</v>
      </c>
    </row>
    <row r="280" s="2" customFormat="1">
      <c r="A280" s="39"/>
      <c r="B280" s="40"/>
      <c r="C280" s="41"/>
      <c r="D280" s="218" t="s">
        <v>134</v>
      </c>
      <c r="E280" s="41"/>
      <c r="F280" s="219" t="s">
        <v>476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83</v>
      </c>
    </row>
    <row r="281" s="2" customFormat="1">
      <c r="A281" s="39"/>
      <c r="B281" s="40"/>
      <c r="C281" s="41"/>
      <c r="D281" s="225" t="s">
        <v>162</v>
      </c>
      <c r="E281" s="41"/>
      <c r="F281" s="245" t="s">
        <v>388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162</v>
      </c>
      <c r="AU281" s="18" t="s">
        <v>83</v>
      </c>
    </row>
    <row r="282" s="13" customFormat="1">
      <c r="A282" s="13"/>
      <c r="B282" s="223"/>
      <c r="C282" s="224"/>
      <c r="D282" s="225" t="s">
        <v>136</v>
      </c>
      <c r="E282" s="226" t="s">
        <v>19</v>
      </c>
      <c r="F282" s="227" t="s">
        <v>800</v>
      </c>
      <c r="G282" s="224"/>
      <c r="H282" s="228">
        <v>129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136</v>
      </c>
      <c r="AU282" s="234" t="s">
        <v>83</v>
      </c>
      <c r="AV282" s="13" t="s">
        <v>83</v>
      </c>
      <c r="AW282" s="13" t="s">
        <v>35</v>
      </c>
      <c r="AX282" s="13" t="s">
        <v>81</v>
      </c>
      <c r="AY282" s="234" t="s">
        <v>124</v>
      </c>
    </row>
    <row r="283" s="12" customFormat="1" ht="22.8" customHeight="1">
      <c r="A283" s="12"/>
      <c r="B283" s="189"/>
      <c r="C283" s="190"/>
      <c r="D283" s="191" t="s">
        <v>72</v>
      </c>
      <c r="E283" s="203" t="s">
        <v>477</v>
      </c>
      <c r="F283" s="203" t="s">
        <v>478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P284</f>
        <v>0</v>
      </c>
      <c r="Q283" s="197"/>
      <c r="R283" s="198">
        <f>R284</f>
        <v>0</v>
      </c>
      <c r="S283" s="197"/>
      <c r="T283" s="199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81</v>
      </c>
      <c r="AT283" s="201" t="s">
        <v>72</v>
      </c>
      <c r="AU283" s="201" t="s">
        <v>81</v>
      </c>
      <c r="AY283" s="200" t="s">
        <v>124</v>
      </c>
      <c r="BK283" s="202">
        <f>BK284</f>
        <v>0</v>
      </c>
    </row>
    <row r="284" s="2" customFormat="1" ht="16.5" customHeight="1">
      <c r="A284" s="39"/>
      <c r="B284" s="40"/>
      <c r="C284" s="205" t="s">
        <v>479</v>
      </c>
      <c r="D284" s="205" t="s">
        <v>127</v>
      </c>
      <c r="E284" s="206" t="s">
        <v>821</v>
      </c>
      <c r="F284" s="207" t="s">
        <v>481</v>
      </c>
      <c r="G284" s="208" t="s">
        <v>168</v>
      </c>
      <c r="H284" s="209">
        <v>22.280000000000001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44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132</v>
      </c>
      <c r="AT284" s="216" t="s">
        <v>127</v>
      </c>
      <c r="AU284" s="216" t="s">
        <v>83</v>
      </c>
      <c r="AY284" s="18" t="s">
        <v>124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132</v>
      </c>
      <c r="BM284" s="216" t="s">
        <v>822</v>
      </c>
    </row>
    <row r="285" s="12" customFormat="1" ht="25.92" customHeight="1">
      <c r="A285" s="12"/>
      <c r="B285" s="189"/>
      <c r="C285" s="190"/>
      <c r="D285" s="191" t="s">
        <v>72</v>
      </c>
      <c r="E285" s="192" t="s">
        <v>484</v>
      </c>
      <c r="F285" s="192" t="s">
        <v>485</v>
      </c>
      <c r="G285" s="190"/>
      <c r="H285" s="190"/>
      <c r="I285" s="193"/>
      <c r="J285" s="194">
        <f>BK285</f>
        <v>0</v>
      </c>
      <c r="K285" s="190"/>
      <c r="L285" s="195"/>
      <c r="M285" s="196"/>
      <c r="N285" s="197"/>
      <c r="O285" s="197"/>
      <c r="P285" s="198">
        <f>P286</f>
        <v>0</v>
      </c>
      <c r="Q285" s="197"/>
      <c r="R285" s="198">
        <f>R286</f>
        <v>0</v>
      </c>
      <c r="S285" s="197"/>
      <c r="T285" s="199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0" t="s">
        <v>153</v>
      </c>
      <c r="AT285" s="201" t="s">
        <v>72</v>
      </c>
      <c r="AU285" s="201" t="s">
        <v>73</v>
      </c>
      <c r="AY285" s="200" t="s">
        <v>124</v>
      </c>
      <c r="BK285" s="202">
        <f>BK286</f>
        <v>0</v>
      </c>
    </row>
    <row r="286" s="12" customFormat="1" ht="22.8" customHeight="1">
      <c r="A286" s="12"/>
      <c r="B286" s="189"/>
      <c r="C286" s="190"/>
      <c r="D286" s="191" t="s">
        <v>72</v>
      </c>
      <c r="E286" s="203" t="s">
        <v>486</v>
      </c>
      <c r="F286" s="203" t="s">
        <v>487</v>
      </c>
      <c r="G286" s="190"/>
      <c r="H286" s="190"/>
      <c r="I286" s="193"/>
      <c r="J286" s="204">
        <f>BK286</f>
        <v>0</v>
      </c>
      <c r="K286" s="190"/>
      <c r="L286" s="195"/>
      <c r="M286" s="196"/>
      <c r="N286" s="197"/>
      <c r="O286" s="197"/>
      <c r="P286" s="198">
        <f>SUM(P287:P291)</f>
        <v>0</v>
      </c>
      <c r="Q286" s="197"/>
      <c r="R286" s="198">
        <f>SUM(R287:R291)</f>
        <v>0</v>
      </c>
      <c r="S286" s="197"/>
      <c r="T286" s="199">
        <f>SUM(T287:T291)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0" t="s">
        <v>153</v>
      </c>
      <c r="AT286" s="201" t="s">
        <v>72</v>
      </c>
      <c r="AU286" s="201" t="s">
        <v>81</v>
      </c>
      <c r="AY286" s="200" t="s">
        <v>124</v>
      </c>
      <c r="BK286" s="202">
        <f>SUM(BK287:BK291)</f>
        <v>0</v>
      </c>
    </row>
    <row r="287" s="2" customFormat="1" ht="16.5" customHeight="1">
      <c r="A287" s="39"/>
      <c r="B287" s="40"/>
      <c r="C287" s="205" t="s">
        <v>488</v>
      </c>
      <c r="D287" s="205" t="s">
        <v>127</v>
      </c>
      <c r="E287" s="206" t="s">
        <v>489</v>
      </c>
      <c r="F287" s="207" t="s">
        <v>490</v>
      </c>
      <c r="G287" s="208" t="s">
        <v>491</v>
      </c>
      <c r="H287" s="209">
        <v>1</v>
      </c>
      <c r="I287" s="210"/>
      <c r="J287" s="211">
        <f>ROUND(I287*H287,2)</f>
        <v>0</v>
      </c>
      <c r="K287" s="207" t="s">
        <v>19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492</v>
      </c>
      <c r="AT287" s="216" t="s">
        <v>127</v>
      </c>
      <c r="AU287" s="216" t="s">
        <v>83</v>
      </c>
      <c r="AY287" s="18" t="s">
        <v>124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492</v>
      </c>
      <c r="BM287" s="216" t="s">
        <v>823</v>
      </c>
    </row>
    <row r="288" s="2" customFormat="1" ht="16.5" customHeight="1">
      <c r="A288" s="39"/>
      <c r="B288" s="40"/>
      <c r="C288" s="205" t="s">
        <v>495</v>
      </c>
      <c r="D288" s="205" t="s">
        <v>127</v>
      </c>
      <c r="E288" s="206" t="s">
        <v>496</v>
      </c>
      <c r="F288" s="207" t="s">
        <v>497</v>
      </c>
      <c r="G288" s="208" t="s">
        <v>491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44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492</v>
      </c>
      <c r="AT288" s="216" t="s">
        <v>127</v>
      </c>
      <c r="AU288" s="216" t="s">
        <v>83</v>
      </c>
      <c r="AY288" s="18" t="s">
        <v>124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81</v>
      </c>
      <c r="BK288" s="217">
        <f>ROUND(I288*H288,2)</f>
        <v>0</v>
      </c>
      <c r="BL288" s="18" t="s">
        <v>492</v>
      </c>
      <c r="BM288" s="216" t="s">
        <v>824</v>
      </c>
    </row>
    <row r="289" s="2" customFormat="1" ht="16.5" customHeight="1">
      <c r="A289" s="39"/>
      <c r="B289" s="40"/>
      <c r="C289" s="205" t="s">
        <v>499</v>
      </c>
      <c r="D289" s="205" t="s">
        <v>127</v>
      </c>
      <c r="E289" s="206" t="s">
        <v>500</v>
      </c>
      <c r="F289" s="207" t="s">
        <v>501</v>
      </c>
      <c r="G289" s="208" t="s">
        <v>491</v>
      </c>
      <c r="H289" s="209">
        <v>1</v>
      </c>
      <c r="I289" s="210"/>
      <c r="J289" s="211">
        <f>ROUND(I289*H289,2)</f>
        <v>0</v>
      </c>
      <c r="K289" s="207" t="s">
        <v>19</v>
      </c>
      <c r="L289" s="45"/>
      <c r="M289" s="212" t="s">
        <v>19</v>
      </c>
      <c r="N289" s="213" t="s">
        <v>44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492</v>
      </c>
      <c r="AT289" s="216" t="s">
        <v>127</v>
      </c>
      <c r="AU289" s="216" t="s">
        <v>83</v>
      </c>
      <c r="AY289" s="18" t="s">
        <v>124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81</v>
      </c>
      <c r="BK289" s="217">
        <f>ROUND(I289*H289,2)</f>
        <v>0</v>
      </c>
      <c r="BL289" s="18" t="s">
        <v>492</v>
      </c>
      <c r="BM289" s="216" t="s">
        <v>825</v>
      </c>
    </row>
    <row r="290" s="2" customFormat="1" ht="16.5" customHeight="1">
      <c r="A290" s="39"/>
      <c r="B290" s="40"/>
      <c r="C290" s="205" t="s">
        <v>503</v>
      </c>
      <c r="D290" s="205" t="s">
        <v>127</v>
      </c>
      <c r="E290" s="206" t="s">
        <v>504</v>
      </c>
      <c r="F290" s="207" t="s">
        <v>505</v>
      </c>
      <c r="G290" s="208" t="s">
        <v>491</v>
      </c>
      <c r="H290" s="209">
        <v>1</v>
      </c>
      <c r="I290" s="210"/>
      <c r="J290" s="211">
        <f>ROUND(I290*H290,2)</f>
        <v>0</v>
      </c>
      <c r="K290" s="207" t="s">
        <v>19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492</v>
      </c>
      <c r="AT290" s="216" t="s">
        <v>127</v>
      </c>
      <c r="AU290" s="216" t="s">
        <v>83</v>
      </c>
      <c r="AY290" s="18" t="s">
        <v>124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492</v>
      </c>
      <c r="BM290" s="216" t="s">
        <v>826</v>
      </c>
    </row>
    <row r="291" s="2" customFormat="1">
      <c r="A291" s="39"/>
      <c r="B291" s="40"/>
      <c r="C291" s="41"/>
      <c r="D291" s="225" t="s">
        <v>162</v>
      </c>
      <c r="E291" s="41"/>
      <c r="F291" s="245" t="s">
        <v>507</v>
      </c>
      <c r="G291" s="41"/>
      <c r="H291" s="41"/>
      <c r="I291" s="220"/>
      <c r="J291" s="41"/>
      <c r="K291" s="41"/>
      <c r="L291" s="45"/>
      <c r="M291" s="257"/>
      <c r="N291" s="258"/>
      <c r="O291" s="259"/>
      <c r="P291" s="259"/>
      <c r="Q291" s="259"/>
      <c r="R291" s="259"/>
      <c r="S291" s="259"/>
      <c r="T291" s="260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162</v>
      </c>
      <c r="AU291" s="18" t="s">
        <v>83</v>
      </c>
    </row>
    <row r="292" s="2" customFormat="1" ht="6.96" customHeight="1">
      <c r="A292" s="39"/>
      <c r="B292" s="60"/>
      <c r="C292" s="61"/>
      <c r="D292" s="61"/>
      <c r="E292" s="61"/>
      <c r="F292" s="61"/>
      <c r="G292" s="61"/>
      <c r="H292" s="61"/>
      <c r="I292" s="61"/>
      <c r="J292" s="61"/>
      <c r="K292" s="61"/>
      <c r="L292" s="45"/>
      <c r="M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</sheetData>
  <sheetProtection sheet="1" autoFilter="0" formatColumns="0" formatRows="0" objects="1" scenarios="1" spinCount="100000" saltValue="r0k85VmvuwjVeY3Vj1gt9bMltppHizvXKZttfmoDlA0k8z6E1bJU0bseO+oJAfAYY2iWdpfYNOvtxo25YoDnXA==" hashValue="29m30hHmGFaqMPRYVXER6qiJTwREsVYk2OxN05aAxBY1UwvgUTg6DlZLzxpPqbVCumaJCnvckA/X0wnAYrvpyg==" algorithmName="SHA-512" password="CC35"/>
  <autoFilter ref="C87:K29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83101115"/>
    <hyperlink ref="F97" r:id="rId2" display="https://podminky.urs.cz/item/CS_URS_2024_01/184102114"/>
    <hyperlink ref="F110" r:id="rId3" display="https://podminky.urs.cz/item/CS_URS_2024_01/184215412"/>
    <hyperlink ref="F112" r:id="rId4" display="https://podminky.urs.cz/item/CS_URS_2024_01/184501141"/>
    <hyperlink ref="F118" r:id="rId5" display="https://podminky.urs.cz/item/CS_URS_2024_01/184215133"/>
    <hyperlink ref="F124" r:id="rId6" display="https://podminky.urs.cz/item/CS_URS_2024_01/184911111"/>
    <hyperlink ref="F127" r:id="rId7" display="https://podminky.urs.cz/item/CS_URS_2024_01/184911421"/>
    <hyperlink ref="F133" r:id="rId8" display="https://podminky.urs.cz/item/CS_URS_2024_01/184801121"/>
    <hyperlink ref="F136" r:id="rId9" display="https://podminky.urs.cz/item/CS_URS_2024_01/185804312"/>
    <hyperlink ref="F140" r:id="rId10" display="https://podminky.urs.cz/item/CS_URS_2024_01/185851121"/>
    <hyperlink ref="F142" r:id="rId11" display="https://podminky.urs.cz/item/CS_URS_2024_01/185851129"/>
    <hyperlink ref="F147" r:id="rId12" display="https://podminky.urs.cz/item/CS_URS_2024_01/183111114"/>
    <hyperlink ref="F152" r:id="rId13" display="https://podminky.urs.cz/item/CS_URS_2024_01/184102211"/>
    <hyperlink ref="F169" r:id="rId14" display="https://podminky.urs.cz/item/CS_URS_2024_01/R-05.185804311"/>
    <hyperlink ref="F173" r:id="rId15" display="https://podminky.urs.cz/item/CS_URS_2024_01/R-05.185851121"/>
    <hyperlink ref="F175" r:id="rId16" display="https://podminky.urs.cz/item/CS_URS_2024_01/R01-185851129"/>
    <hyperlink ref="F182" r:id="rId17" display="https://podminky.urs.cz/item/CS_URS_2024_01/184801131"/>
    <hyperlink ref="F186" r:id="rId18" display="https://podminky.urs.cz/item/CS_URS_2024_01/184851413.003"/>
    <hyperlink ref="F194" r:id="rId19" display="https://podminky.urs.cz/item/CS_URS_2024_01/184851423.003"/>
    <hyperlink ref="F207" r:id="rId20" display="https://podminky.urs.cz/item/CS_URS_2024_01/R-07.008"/>
    <hyperlink ref="F213" r:id="rId21" display="https://podminky.urs.cz/item/CS_URS_2024_01/R-07.009"/>
    <hyperlink ref="F215" r:id="rId22" display="https://podminky.urs.cz/item/CS_URS_2024_01/R-07.010"/>
    <hyperlink ref="F227" r:id="rId23" display="https://podminky.urs.cz/item/CS_URS_2024_01/R-08.008"/>
    <hyperlink ref="F233" r:id="rId24" display="https://podminky.urs.cz/item/CS_URS_2024_01/R-08.009"/>
    <hyperlink ref="F235" r:id="rId25" display="https://podminky.urs.cz/item/CS_URS_2024_01/R-08.010"/>
    <hyperlink ref="F240" r:id="rId26" display="https://podminky.urs.cz/item/CS_URS_2024_01/184215173.003"/>
    <hyperlink ref="F243" r:id="rId27" display="https://podminky.urs.cz/item/CS_URS_2024_01/184501181.003"/>
    <hyperlink ref="F247" r:id="rId28" display="https://podminky.urs.cz/item/CS_URS_2024_01/R-09.001"/>
    <hyperlink ref="F257" r:id="rId29" display="https://podminky.urs.cz/item/CS_URS_2024_01/R-09.004"/>
    <hyperlink ref="F261" r:id="rId30" display="https://podminky.urs.cz/item/CS_URS_2024_01/R-09.005"/>
    <hyperlink ref="F264" r:id="rId31" display="https://podminky.urs.cz/item/CS_URS_2024_01/R-09.006"/>
    <hyperlink ref="F272" r:id="rId32" display="https://podminky.urs.cz/item/CS_URS_2024_01/R-09.008"/>
    <hyperlink ref="F278" r:id="rId33" display="https://podminky.urs.cz/item/CS_URS_2024_01/R-09.009"/>
    <hyperlink ref="F280" r:id="rId34" display="https://podminky.urs.cz/item/CS_URS_2024_01/R-09.0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PD – Výsadby BK16d, BK17a, BK17b a BC10 v k.ú. Veselí-Předměstí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827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ROUND((SUM(BE88:BE295)),  2)</f>
        <v>0</v>
      </c>
      <c r="G33" s="39"/>
      <c r="H33" s="39"/>
      <c r="I33" s="149">
        <v>0.20999999999999999</v>
      </c>
      <c r="J33" s="148">
        <f>ROUND(((SUM(BE88:BE295))*I33),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ROUND((SUM(BF88:BF295)),  2)</f>
        <v>0</v>
      </c>
      <c r="G34" s="39"/>
      <c r="H34" s="39"/>
      <c r="I34" s="149">
        <v>0.12</v>
      </c>
      <c r="J34" s="148">
        <f>ROUND(((SUM(BF88:BF295))*I34),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ROUND((SUM(BG88:BG295)),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ROUND((SUM(BH88:BH295)),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ROUND((SUM(BI88:BI295)),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PD – Výsadby BK16d, BK17a, BK17b a BC10 v k.ú. Veselí-Předměstí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BK16d - Biokoridor BK16d (oblasti E, F)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Veselí nad Moravou</v>
      </c>
      <c r="G52" s="41"/>
      <c r="H52" s="41"/>
      <c r="I52" s="33" t="s">
        <v>23</v>
      </c>
      <c r="J52" s="73" t="str">
        <f>IF(J12="","",J12)</f>
        <v>25. 11. 2023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KPÚ pro JMK, pobočka Hodonín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97</v>
      </c>
      <c r="D57" s="163"/>
      <c r="E57" s="163"/>
      <c r="F57" s="163"/>
      <c r="G57" s="163"/>
      <c r="H57" s="163"/>
      <c r="I57" s="163"/>
      <c r="J57" s="164" t="s">
        <v>98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66"/>
      <c r="C60" s="167"/>
      <c r="D60" s="168" t="s">
        <v>100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102</v>
      </c>
      <c r="E62" s="175"/>
      <c r="F62" s="175"/>
      <c r="G62" s="175"/>
      <c r="H62" s="175"/>
      <c r="I62" s="175"/>
      <c r="J62" s="176">
        <f>J145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103</v>
      </c>
      <c r="E63" s="175"/>
      <c r="F63" s="175"/>
      <c r="G63" s="175"/>
      <c r="H63" s="175"/>
      <c r="I63" s="175"/>
      <c r="J63" s="176">
        <f>J184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104</v>
      </c>
      <c r="E64" s="175"/>
      <c r="F64" s="175"/>
      <c r="G64" s="175"/>
      <c r="H64" s="175"/>
      <c r="I64" s="175"/>
      <c r="J64" s="176">
        <f>J219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J240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J286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107</v>
      </c>
      <c r="E67" s="169"/>
      <c r="F67" s="169"/>
      <c r="G67" s="169"/>
      <c r="H67" s="169"/>
      <c r="I67" s="169"/>
      <c r="J67" s="170">
        <f>J289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J290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PD – Výsadby BK16d, BK17a, BK17b a BC10 v k.ú. Veselí-Předměstí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BK16d - Biokoridor BK16d (oblasti E, F)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Veselí nad Moravou</v>
      </c>
      <c r="G82" s="41"/>
      <c r="H82" s="41"/>
      <c r="I82" s="33" t="s">
        <v>23</v>
      </c>
      <c r="J82" s="73" t="str">
        <f>IF(J12="","",J12)</f>
        <v>25. 11. 2023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KPÚ pro JMK, pobočka Hodonín</v>
      </c>
      <c r="G84" s="41"/>
      <c r="H84" s="41"/>
      <c r="I84" s="33" t="s">
        <v>33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36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110</v>
      </c>
      <c r="D87" s="181" t="s">
        <v>58</v>
      </c>
      <c r="E87" s="181" t="s">
        <v>54</v>
      </c>
      <c r="F87" s="181" t="s">
        <v>55</v>
      </c>
      <c r="G87" s="181" t="s">
        <v>111</v>
      </c>
      <c r="H87" s="181" t="s">
        <v>112</v>
      </c>
      <c r="I87" s="181" t="s">
        <v>113</v>
      </c>
      <c r="J87" s="181" t="s">
        <v>98</v>
      </c>
      <c r="K87" s="182" t="s">
        <v>114</v>
      </c>
      <c r="L87" s="183"/>
      <c r="M87" s="93" t="s">
        <v>19</v>
      </c>
      <c r="N87" s="94" t="s">
        <v>43</v>
      </c>
      <c r="O87" s="94" t="s">
        <v>115</v>
      </c>
      <c r="P87" s="94" t="s">
        <v>116</v>
      </c>
      <c r="Q87" s="94" t="s">
        <v>117</v>
      </c>
      <c r="R87" s="94" t="s">
        <v>118</v>
      </c>
      <c r="S87" s="94" t="s">
        <v>119</v>
      </c>
      <c r="T87" s="95" t="s">
        <v>120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121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P89+P289</f>
        <v>0</v>
      </c>
      <c r="Q88" s="97"/>
      <c r="R88" s="186">
        <f>R89+R289</f>
        <v>79.775625799999986</v>
      </c>
      <c r="S88" s="97"/>
      <c r="T88" s="187">
        <f>T89+T289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99</v>
      </c>
      <c r="BK88" s="188">
        <f>BK89+BK289</f>
        <v>0</v>
      </c>
    </row>
    <row r="89" s="12" customFormat="1" ht="25.92" customHeight="1">
      <c r="A89" s="12"/>
      <c r="B89" s="189"/>
      <c r="C89" s="190"/>
      <c r="D89" s="191" t="s">
        <v>72</v>
      </c>
      <c r="E89" s="192" t="s">
        <v>122</v>
      </c>
      <c r="F89" s="192" t="s">
        <v>123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P90+P145+P184+P219+P240+P286</f>
        <v>0</v>
      </c>
      <c r="Q89" s="197"/>
      <c r="R89" s="198">
        <f>R90+R145+R184+R219+R240+R286</f>
        <v>79.775625799999986</v>
      </c>
      <c r="S89" s="197"/>
      <c r="T89" s="199">
        <f>T90+T145+T184+T219+T240+T286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73</v>
      </c>
      <c r="AY89" s="200" t="s">
        <v>124</v>
      </c>
      <c r="BK89" s="202">
        <f>BK90+BK145+BK184+BK219+BK240+BK286</f>
        <v>0</v>
      </c>
    </row>
    <row r="90" s="12" customFormat="1" ht="22.8" customHeight="1">
      <c r="A90" s="12"/>
      <c r="B90" s="189"/>
      <c r="C90" s="190"/>
      <c r="D90" s="191" t="s">
        <v>72</v>
      </c>
      <c r="E90" s="203" t="s">
        <v>125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SUM(P91:P144)</f>
        <v>0</v>
      </c>
      <c r="Q90" s="197"/>
      <c r="R90" s="198">
        <f>SUM(R91:R144)</f>
        <v>74.77102579999999</v>
      </c>
      <c r="S90" s="197"/>
      <c r="T90" s="199">
        <f>SUM(T91:T144)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81</v>
      </c>
      <c r="AY90" s="200" t="s">
        <v>124</v>
      </c>
      <c r="BK90" s="202">
        <f>SUM(BK91:BK144)</f>
        <v>0</v>
      </c>
    </row>
    <row r="91" s="2" customFormat="1" ht="21.75" customHeight="1">
      <c r="A91" s="39"/>
      <c r="B91" s="40"/>
      <c r="C91" s="205" t="s">
        <v>81</v>
      </c>
      <c r="D91" s="205" t="s">
        <v>127</v>
      </c>
      <c r="E91" s="206" t="s">
        <v>128</v>
      </c>
      <c r="F91" s="207" t="s">
        <v>129</v>
      </c>
      <c r="G91" s="208" t="s">
        <v>130</v>
      </c>
      <c r="H91" s="209">
        <v>138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83</v>
      </c>
      <c r="AY91" s="18" t="s">
        <v>124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132</v>
      </c>
      <c r="BM91" s="216" t="s">
        <v>828</v>
      </c>
    </row>
    <row r="92" s="2" customFormat="1">
      <c r="A92" s="39"/>
      <c r="B92" s="40"/>
      <c r="C92" s="41"/>
      <c r="D92" s="218" t="s">
        <v>134</v>
      </c>
      <c r="E92" s="41"/>
      <c r="F92" s="219" t="s">
        <v>135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83</v>
      </c>
    </row>
    <row r="93" s="13" customFormat="1">
      <c r="A93" s="13"/>
      <c r="B93" s="223"/>
      <c r="C93" s="224"/>
      <c r="D93" s="225" t="s">
        <v>136</v>
      </c>
      <c r="E93" s="226" t="s">
        <v>19</v>
      </c>
      <c r="F93" s="227" t="s">
        <v>829</v>
      </c>
      <c r="G93" s="224"/>
      <c r="H93" s="228">
        <v>88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136</v>
      </c>
      <c r="AU93" s="234" t="s">
        <v>83</v>
      </c>
      <c r="AV93" s="13" t="s">
        <v>83</v>
      </c>
      <c r="AW93" s="13" t="s">
        <v>35</v>
      </c>
      <c r="AX93" s="13" t="s">
        <v>73</v>
      </c>
      <c r="AY93" s="234" t="s">
        <v>124</v>
      </c>
    </row>
    <row r="94" s="13" customFormat="1">
      <c r="A94" s="13"/>
      <c r="B94" s="223"/>
      <c r="C94" s="224"/>
      <c r="D94" s="225" t="s">
        <v>136</v>
      </c>
      <c r="E94" s="226" t="s">
        <v>19</v>
      </c>
      <c r="F94" s="227" t="s">
        <v>830</v>
      </c>
      <c r="G94" s="224"/>
      <c r="H94" s="228">
        <v>50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136</v>
      </c>
      <c r="AU94" s="234" t="s">
        <v>83</v>
      </c>
      <c r="AV94" s="13" t="s">
        <v>83</v>
      </c>
      <c r="AW94" s="13" t="s">
        <v>35</v>
      </c>
      <c r="AX94" s="13" t="s">
        <v>73</v>
      </c>
      <c r="AY94" s="234" t="s">
        <v>124</v>
      </c>
    </row>
    <row r="95" s="14" customFormat="1">
      <c r="A95" s="14"/>
      <c r="B95" s="246"/>
      <c r="C95" s="247"/>
      <c r="D95" s="225" t="s">
        <v>136</v>
      </c>
      <c r="E95" s="248" t="s">
        <v>19</v>
      </c>
      <c r="F95" s="249" t="s">
        <v>261</v>
      </c>
      <c r="G95" s="247"/>
      <c r="H95" s="250">
        <v>138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136</v>
      </c>
      <c r="AU95" s="256" t="s">
        <v>83</v>
      </c>
      <c r="AV95" s="14" t="s">
        <v>132</v>
      </c>
      <c r="AW95" s="14" t="s">
        <v>35</v>
      </c>
      <c r="AX95" s="14" t="s">
        <v>81</v>
      </c>
      <c r="AY95" s="256" t="s">
        <v>124</v>
      </c>
    </row>
    <row r="96" s="2" customFormat="1" ht="16.5" customHeight="1">
      <c r="A96" s="39"/>
      <c r="B96" s="40"/>
      <c r="C96" s="205" t="s">
        <v>83</v>
      </c>
      <c r="D96" s="205" t="s">
        <v>127</v>
      </c>
      <c r="E96" s="206" t="s">
        <v>138</v>
      </c>
      <c r="F96" s="207" t="s">
        <v>139</v>
      </c>
      <c r="G96" s="208" t="s">
        <v>130</v>
      </c>
      <c r="H96" s="209">
        <v>138</v>
      </c>
      <c r="I96" s="210"/>
      <c r="J96" s="211">
        <f>ROUND(I96*H96,2)</f>
        <v>0</v>
      </c>
      <c r="K96" s="207" t="s">
        <v>131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132</v>
      </c>
      <c r="AT96" s="216" t="s">
        <v>127</v>
      </c>
      <c r="AU96" s="216" t="s">
        <v>83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132</v>
      </c>
      <c r="BM96" s="216" t="s">
        <v>831</v>
      </c>
    </row>
    <row r="97" s="2" customFormat="1">
      <c r="A97" s="39"/>
      <c r="B97" s="40"/>
      <c r="C97" s="41"/>
      <c r="D97" s="218" t="s">
        <v>134</v>
      </c>
      <c r="E97" s="41"/>
      <c r="F97" s="219" t="s">
        <v>141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83</v>
      </c>
    </row>
    <row r="98" s="2" customFormat="1" ht="21.75" customHeight="1">
      <c r="A98" s="39"/>
      <c r="B98" s="40"/>
      <c r="C98" s="235" t="s">
        <v>142</v>
      </c>
      <c r="D98" s="235" t="s">
        <v>143</v>
      </c>
      <c r="E98" s="236" t="s">
        <v>144</v>
      </c>
      <c r="F98" s="237" t="s">
        <v>145</v>
      </c>
      <c r="G98" s="238" t="s">
        <v>130</v>
      </c>
      <c r="H98" s="239">
        <v>88</v>
      </c>
      <c r="I98" s="240"/>
      <c r="J98" s="241">
        <f>ROUND(I98*H98,2)</f>
        <v>0</v>
      </c>
      <c r="K98" s="237" t="s">
        <v>19</v>
      </c>
      <c r="L98" s="242"/>
      <c r="M98" s="243" t="s">
        <v>19</v>
      </c>
      <c r="N98" s="244" t="s">
        <v>44</v>
      </c>
      <c r="O98" s="85"/>
      <c r="P98" s="214">
        <f>O98*H98</f>
        <v>0</v>
      </c>
      <c r="Q98" s="214">
        <v>0.063</v>
      </c>
      <c r="R98" s="214">
        <f>Q98*H98</f>
        <v>5.5440000000000005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146</v>
      </c>
      <c r="AT98" s="216" t="s">
        <v>143</v>
      </c>
      <c r="AU98" s="216" t="s">
        <v>83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132</v>
      </c>
      <c r="BM98" s="216" t="s">
        <v>832</v>
      </c>
    </row>
    <row r="99" s="2" customFormat="1" ht="21.75" customHeight="1">
      <c r="A99" s="39"/>
      <c r="B99" s="40"/>
      <c r="C99" s="235" t="s">
        <v>132</v>
      </c>
      <c r="D99" s="235" t="s">
        <v>143</v>
      </c>
      <c r="E99" s="236" t="s">
        <v>149</v>
      </c>
      <c r="F99" s="237" t="s">
        <v>150</v>
      </c>
      <c r="G99" s="238" t="s">
        <v>130</v>
      </c>
      <c r="H99" s="239">
        <v>50</v>
      </c>
      <c r="I99" s="240"/>
      <c r="J99" s="241">
        <f>ROUND(I99*H99,2)</f>
        <v>0</v>
      </c>
      <c r="K99" s="237" t="s">
        <v>19</v>
      </c>
      <c r="L99" s="242"/>
      <c r="M99" s="243" t="s">
        <v>19</v>
      </c>
      <c r="N99" s="244" t="s">
        <v>44</v>
      </c>
      <c r="O99" s="85"/>
      <c r="P99" s="214">
        <f>O99*H99</f>
        <v>0</v>
      </c>
      <c r="Q99" s="214">
        <v>0.063</v>
      </c>
      <c r="R99" s="214">
        <f>Q99*H99</f>
        <v>3.1499999999999999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146</v>
      </c>
      <c r="AT99" s="216" t="s">
        <v>143</v>
      </c>
      <c r="AU99" s="216" t="s">
        <v>83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132</v>
      </c>
      <c r="BM99" s="216" t="s">
        <v>833</v>
      </c>
    </row>
    <row r="100" s="2" customFormat="1" ht="16.5" customHeight="1">
      <c r="A100" s="39"/>
      <c r="B100" s="40"/>
      <c r="C100" s="205" t="s">
        <v>153</v>
      </c>
      <c r="D100" s="205" t="s">
        <v>127</v>
      </c>
      <c r="E100" s="206" t="s">
        <v>154</v>
      </c>
      <c r="F100" s="207" t="s">
        <v>155</v>
      </c>
      <c r="G100" s="208" t="s">
        <v>130</v>
      </c>
      <c r="H100" s="209">
        <v>138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83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132</v>
      </c>
      <c r="BM100" s="216" t="s">
        <v>834</v>
      </c>
    </row>
    <row r="101" s="2" customFormat="1" ht="16.5" customHeight="1">
      <c r="A101" s="39"/>
      <c r="B101" s="40"/>
      <c r="C101" s="235" t="s">
        <v>157</v>
      </c>
      <c r="D101" s="235" t="s">
        <v>143</v>
      </c>
      <c r="E101" s="236" t="s">
        <v>158</v>
      </c>
      <c r="F101" s="237" t="s">
        <v>159</v>
      </c>
      <c r="G101" s="238" t="s">
        <v>160</v>
      </c>
      <c r="H101" s="239">
        <v>5.5199999999999996</v>
      </c>
      <c r="I101" s="240"/>
      <c r="J101" s="241">
        <f>ROUND(I101*H101,2)</f>
        <v>0</v>
      </c>
      <c r="K101" s="237" t="s">
        <v>19</v>
      </c>
      <c r="L101" s="242"/>
      <c r="M101" s="243" t="s">
        <v>19</v>
      </c>
      <c r="N101" s="244" t="s">
        <v>44</v>
      </c>
      <c r="O101" s="85"/>
      <c r="P101" s="214">
        <f>O101*H101</f>
        <v>0</v>
      </c>
      <c r="Q101" s="214">
        <v>0.001</v>
      </c>
      <c r="R101" s="214">
        <f>Q101*H101</f>
        <v>0.0055199999999999997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146</v>
      </c>
      <c r="AT101" s="216" t="s">
        <v>143</v>
      </c>
      <c r="AU101" s="216" t="s">
        <v>83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132</v>
      </c>
      <c r="BM101" s="216" t="s">
        <v>835</v>
      </c>
    </row>
    <row r="102" s="2" customFormat="1">
      <c r="A102" s="39"/>
      <c r="B102" s="40"/>
      <c r="C102" s="41"/>
      <c r="D102" s="225" t="s">
        <v>162</v>
      </c>
      <c r="E102" s="41"/>
      <c r="F102" s="245" t="s">
        <v>163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162</v>
      </c>
      <c r="AU102" s="18" t="s">
        <v>83</v>
      </c>
    </row>
    <row r="103" s="13" customFormat="1">
      <c r="A103" s="13"/>
      <c r="B103" s="223"/>
      <c r="C103" s="224"/>
      <c r="D103" s="225" t="s">
        <v>136</v>
      </c>
      <c r="E103" s="224"/>
      <c r="F103" s="227" t="s">
        <v>836</v>
      </c>
      <c r="G103" s="224"/>
      <c r="H103" s="228">
        <v>5.5199999999999996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136</v>
      </c>
      <c r="AU103" s="234" t="s">
        <v>83</v>
      </c>
      <c r="AV103" s="13" t="s">
        <v>83</v>
      </c>
      <c r="AW103" s="13" t="s">
        <v>4</v>
      </c>
      <c r="AX103" s="13" t="s">
        <v>81</v>
      </c>
      <c r="AY103" s="234" t="s">
        <v>124</v>
      </c>
    </row>
    <row r="104" s="2" customFormat="1" ht="16.5" customHeight="1">
      <c r="A104" s="39"/>
      <c r="B104" s="40"/>
      <c r="C104" s="205" t="s">
        <v>165</v>
      </c>
      <c r="D104" s="205" t="s">
        <v>127</v>
      </c>
      <c r="E104" s="206" t="s">
        <v>166</v>
      </c>
      <c r="F104" s="207" t="s">
        <v>167</v>
      </c>
      <c r="G104" s="208" t="s">
        <v>168</v>
      </c>
      <c r="H104" s="209">
        <v>0.02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127</v>
      </c>
      <c r="AU104" s="216" t="s">
        <v>83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132</v>
      </c>
      <c r="BM104" s="216" t="s">
        <v>837</v>
      </c>
    </row>
    <row r="105" s="2" customFormat="1">
      <c r="A105" s="39"/>
      <c r="B105" s="40"/>
      <c r="C105" s="41"/>
      <c r="D105" s="225" t="s">
        <v>162</v>
      </c>
      <c r="E105" s="41"/>
      <c r="F105" s="245" t="s">
        <v>171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162</v>
      </c>
      <c r="AU105" s="18" t="s">
        <v>83</v>
      </c>
    </row>
    <row r="106" s="13" customFormat="1">
      <c r="A106" s="13"/>
      <c r="B106" s="223"/>
      <c r="C106" s="224"/>
      <c r="D106" s="225" t="s">
        <v>136</v>
      </c>
      <c r="E106" s="226" t="s">
        <v>19</v>
      </c>
      <c r="F106" s="227" t="s">
        <v>838</v>
      </c>
      <c r="G106" s="224"/>
      <c r="H106" s="228">
        <v>0.02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136</v>
      </c>
      <c r="AU106" s="234" t="s">
        <v>83</v>
      </c>
      <c r="AV106" s="13" t="s">
        <v>83</v>
      </c>
      <c r="AW106" s="13" t="s">
        <v>35</v>
      </c>
      <c r="AX106" s="13" t="s">
        <v>81</v>
      </c>
      <c r="AY106" s="234" t="s">
        <v>124</v>
      </c>
    </row>
    <row r="107" s="2" customFormat="1" ht="16.5" customHeight="1">
      <c r="A107" s="39"/>
      <c r="B107" s="40"/>
      <c r="C107" s="235" t="s">
        <v>146</v>
      </c>
      <c r="D107" s="235" t="s">
        <v>143</v>
      </c>
      <c r="E107" s="236" t="s">
        <v>173</v>
      </c>
      <c r="F107" s="237" t="s">
        <v>174</v>
      </c>
      <c r="G107" s="238" t="s">
        <v>160</v>
      </c>
      <c r="H107" s="239">
        <v>20</v>
      </c>
      <c r="I107" s="240"/>
      <c r="J107" s="241">
        <f>ROUND(I107*H107,2)</f>
        <v>0</v>
      </c>
      <c r="K107" s="237" t="s">
        <v>19</v>
      </c>
      <c r="L107" s="242"/>
      <c r="M107" s="243" t="s">
        <v>19</v>
      </c>
      <c r="N107" s="244" t="s">
        <v>44</v>
      </c>
      <c r="O107" s="85"/>
      <c r="P107" s="214">
        <f>O107*H107</f>
        <v>0</v>
      </c>
      <c r="Q107" s="214">
        <v>0.001</v>
      </c>
      <c r="R107" s="214">
        <f>Q107*H107</f>
        <v>0.02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146</v>
      </c>
      <c r="AT107" s="216" t="s">
        <v>143</v>
      </c>
      <c r="AU107" s="216" t="s">
        <v>83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132</v>
      </c>
      <c r="BM107" s="216" t="s">
        <v>839</v>
      </c>
    </row>
    <row r="108" s="13" customFormat="1">
      <c r="A108" s="13"/>
      <c r="B108" s="223"/>
      <c r="C108" s="224"/>
      <c r="D108" s="225" t="s">
        <v>136</v>
      </c>
      <c r="E108" s="224"/>
      <c r="F108" s="227" t="s">
        <v>840</v>
      </c>
      <c r="G108" s="224"/>
      <c r="H108" s="228">
        <v>20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136</v>
      </c>
      <c r="AU108" s="234" t="s">
        <v>83</v>
      </c>
      <c r="AV108" s="13" t="s">
        <v>83</v>
      </c>
      <c r="AW108" s="13" t="s">
        <v>4</v>
      </c>
      <c r="AX108" s="13" t="s">
        <v>81</v>
      </c>
      <c r="AY108" s="234" t="s">
        <v>124</v>
      </c>
    </row>
    <row r="109" s="2" customFormat="1" ht="16.5" customHeight="1">
      <c r="A109" s="39"/>
      <c r="B109" s="40"/>
      <c r="C109" s="205" t="s">
        <v>177</v>
      </c>
      <c r="D109" s="205" t="s">
        <v>127</v>
      </c>
      <c r="E109" s="206" t="s">
        <v>178</v>
      </c>
      <c r="F109" s="207" t="s">
        <v>179</v>
      </c>
      <c r="G109" s="208" t="s">
        <v>130</v>
      </c>
      <c r="H109" s="209">
        <v>138</v>
      </c>
      <c r="I109" s="210"/>
      <c r="J109" s="211">
        <f>ROUND(I109*H109,2)</f>
        <v>0</v>
      </c>
      <c r="K109" s="207" t="s">
        <v>131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127</v>
      </c>
      <c r="AU109" s="216" t="s">
        <v>83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132</v>
      </c>
      <c r="BM109" s="216" t="s">
        <v>841</v>
      </c>
    </row>
    <row r="110" s="2" customFormat="1">
      <c r="A110" s="39"/>
      <c r="B110" s="40"/>
      <c r="C110" s="41"/>
      <c r="D110" s="218" t="s">
        <v>134</v>
      </c>
      <c r="E110" s="41"/>
      <c r="F110" s="219" t="s">
        <v>181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83</v>
      </c>
    </row>
    <row r="111" s="2" customFormat="1" ht="16.5" customHeight="1">
      <c r="A111" s="39"/>
      <c r="B111" s="40"/>
      <c r="C111" s="205" t="s">
        <v>182</v>
      </c>
      <c r="D111" s="205" t="s">
        <v>127</v>
      </c>
      <c r="E111" s="206" t="s">
        <v>183</v>
      </c>
      <c r="F111" s="207" t="s">
        <v>184</v>
      </c>
      <c r="G111" s="208" t="s">
        <v>185</v>
      </c>
      <c r="H111" s="209">
        <v>57.960000000000001</v>
      </c>
      <c r="I111" s="210"/>
      <c r="J111" s="211">
        <f>ROUND(I111*H111,2)</f>
        <v>0</v>
      </c>
      <c r="K111" s="207" t="s">
        <v>131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3.0000000000000001E-05</v>
      </c>
      <c r="R111" s="214">
        <f>Q111*H111</f>
        <v>0.0017388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132</v>
      </c>
      <c r="AT111" s="216" t="s">
        <v>127</v>
      </c>
      <c r="AU111" s="216" t="s">
        <v>83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132</v>
      </c>
      <c r="BM111" s="216" t="s">
        <v>842</v>
      </c>
    </row>
    <row r="112" s="2" customFormat="1">
      <c r="A112" s="39"/>
      <c r="B112" s="40"/>
      <c r="C112" s="41"/>
      <c r="D112" s="218" t="s">
        <v>134</v>
      </c>
      <c r="E112" s="41"/>
      <c r="F112" s="219" t="s">
        <v>187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83</v>
      </c>
    </row>
    <row r="113" s="2" customFormat="1">
      <c r="A113" s="39"/>
      <c r="B113" s="40"/>
      <c r="C113" s="41"/>
      <c r="D113" s="225" t="s">
        <v>162</v>
      </c>
      <c r="E113" s="41"/>
      <c r="F113" s="245" t="s">
        <v>188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162</v>
      </c>
      <c r="AU113" s="18" t="s">
        <v>83</v>
      </c>
    </row>
    <row r="114" s="13" customFormat="1">
      <c r="A114" s="13"/>
      <c r="B114" s="223"/>
      <c r="C114" s="224"/>
      <c r="D114" s="225" t="s">
        <v>136</v>
      </c>
      <c r="E114" s="226" t="s">
        <v>19</v>
      </c>
      <c r="F114" s="227" t="s">
        <v>843</v>
      </c>
      <c r="G114" s="224"/>
      <c r="H114" s="228">
        <v>57.960000000000001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136</v>
      </c>
      <c r="AU114" s="234" t="s">
        <v>83</v>
      </c>
      <c r="AV114" s="13" t="s">
        <v>83</v>
      </c>
      <c r="AW114" s="13" t="s">
        <v>35</v>
      </c>
      <c r="AX114" s="13" t="s">
        <v>81</v>
      </c>
      <c r="AY114" s="234" t="s">
        <v>124</v>
      </c>
    </row>
    <row r="115" s="2" customFormat="1" ht="16.5" customHeight="1">
      <c r="A115" s="39"/>
      <c r="B115" s="40"/>
      <c r="C115" s="235" t="s">
        <v>190</v>
      </c>
      <c r="D115" s="235" t="s">
        <v>143</v>
      </c>
      <c r="E115" s="236" t="s">
        <v>191</v>
      </c>
      <c r="F115" s="237" t="s">
        <v>192</v>
      </c>
      <c r="G115" s="238" t="s">
        <v>185</v>
      </c>
      <c r="H115" s="239">
        <v>66.653999999999996</v>
      </c>
      <c r="I115" s="240"/>
      <c r="J115" s="241">
        <f>ROUND(I115*H115,2)</f>
        <v>0</v>
      </c>
      <c r="K115" s="237" t="s">
        <v>19</v>
      </c>
      <c r="L115" s="242"/>
      <c r="M115" s="243" t="s">
        <v>19</v>
      </c>
      <c r="N115" s="244" t="s">
        <v>44</v>
      </c>
      <c r="O115" s="85"/>
      <c r="P115" s="214">
        <f>O115*H115</f>
        <v>0</v>
      </c>
      <c r="Q115" s="214">
        <v>0.00050000000000000001</v>
      </c>
      <c r="R115" s="214">
        <f>Q115*H115</f>
        <v>0.033326999999999996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146</v>
      </c>
      <c r="AT115" s="216" t="s">
        <v>143</v>
      </c>
      <c r="AU115" s="216" t="s">
        <v>83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132</v>
      </c>
      <c r="BM115" s="216" t="s">
        <v>844</v>
      </c>
    </row>
    <row r="116" s="13" customFormat="1">
      <c r="A116" s="13"/>
      <c r="B116" s="223"/>
      <c r="C116" s="224"/>
      <c r="D116" s="225" t="s">
        <v>136</v>
      </c>
      <c r="E116" s="224"/>
      <c r="F116" s="227" t="s">
        <v>845</v>
      </c>
      <c r="G116" s="224"/>
      <c r="H116" s="228">
        <v>66.653999999999996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136</v>
      </c>
      <c r="AU116" s="234" t="s">
        <v>83</v>
      </c>
      <c r="AV116" s="13" t="s">
        <v>83</v>
      </c>
      <c r="AW116" s="13" t="s">
        <v>4</v>
      </c>
      <c r="AX116" s="13" t="s">
        <v>81</v>
      </c>
      <c r="AY116" s="234" t="s">
        <v>124</v>
      </c>
    </row>
    <row r="117" s="2" customFormat="1" ht="16.5" customHeight="1">
      <c r="A117" s="39"/>
      <c r="B117" s="40"/>
      <c r="C117" s="205" t="s">
        <v>8</v>
      </c>
      <c r="D117" s="205" t="s">
        <v>127</v>
      </c>
      <c r="E117" s="206" t="s">
        <v>195</v>
      </c>
      <c r="F117" s="207" t="s">
        <v>196</v>
      </c>
      <c r="G117" s="208" t="s">
        <v>130</v>
      </c>
      <c r="H117" s="209">
        <v>138</v>
      </c>
      <c r="I117" s="210"/>
      <c r="J117" s="211">
        <f>ROUND(I117*H117,2)</f>
        <v>0</v>
      </c>
      <c r="K117" s="207" t="s">
        <v>131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6.0000000000000002E-05</v>
      </c>
      <c r="R117" s="214">
        <f>Q117*H117</f>
        <v>0.0082800000000000009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132</v>
      </c>
      <c r="AT117" s="216" t="s">
        <v>127</v>
      </c>
      <c r="AU117" s="216" t="s">
        <v>83</v>
      </c>
      <c r="AY117" s="18" t="s">
        <v>124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132</v>
      </c>
      <c r="BM117" s="216" t="s">
        <v>846</v>
      </c>
    </row>
    <row r="118" s="2" customFormat="1">
      <c r="A118" s="39"/>
      <c r="B118" s="40"/>
      <c r="C118" s="41"/>
      <c r="D118" s="218" t="s">
        <v>134</v>
      </c>
      <c r="E118" s="41"/>
      <c r="F118" s="219" t="s">
        <v>198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83</v>
      </c>
    </row>
    <row r="119" s="2" customFormat="1" ht="16.5" customHeight="1">
      <c r="A119" s="39"/>
      <c r="B119" s="40"/>
      <c r="C119" s="235" t="s">
        <v>199</v>
      </c>
      <c r="D119" s="235" t="s">
        <v>143</v>
      </c>
      <c r="E119" s="236" t="s">
        <v>200</v>
      </c>
      <c r="F119" s="237" t="s">
        <v>201</v>
      </c>
      <c r="G119" s="238" t="s">
        <v>130</v>
      </c>
      <c r="H119" s="239">
        <v>414</v>
      </c>
      <c r="I119" s="240"/>
      <c r="J119" s="241">
        <f>ROUND(I119*H119,2)</f>
        <v>0</v>
      </c>
      <c r="K119" s="237" t="s">
        <v>19</v>
      </c>
      <c r="L119" s="242"/>
      <c r="M119" s="243" t="s">
        <v>19</v>
      </c>
      <c r="N119" s="244" t="s">
        <v>44</v>
      </c>
      <c r="O119" s="85"/>
      <c r="P119" s="214">
        <f>O119*H119</f>
        <v>0</v>
      </c>
      <c r="Q119" s="214">
        <v>0.0058999999999999999</v>
      </c>
      <c r="R119" s="214">
        <f>Q119*H119</f>
        <v>2.4426000000000001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146</v>
      </c>
      <c r="AT119" s="216" t="s">
        <v>143</v>
      </c>
      <c r="AU119" s="216" t="s">
        <v>83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132</v>
      </c>
      <c r="BM119" s="216" t="s">
        <v>847</v>
      </c>
    </row>
    <row r="120" s="13" customFormat="1">
      <c r="A120" s="13"/>
      <c r="B120" s="223"/>
      <c r="C120" s="224"/>
      <c r="D120" s="225" t="s">
        <v>136</v>
      </c>
      <c r="E120" s="224"/>
      <c r="F120" s="227" t="s">
        <v>848</v>
      </c>
      <c r="G120" s="224"/>
      <c r="H120" s="228">
        <v>414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136</v>
      </c>
      <c r="AU120" s="234" t="s">
        <v>83</v>
      </c>
      <c r="AV120" s="13" t="s">
        <v>83</v>
      </c>
      <c r="AW120" s="13" t="s">
        <v>4</v>
      </c>
      <c r="AX120" s="13" t="s">
        <v>81</v>
      </c>
      <c r="AY120" s="234" t="s">
        <v>124</v>
      </c>
    </row>
    <row r="121" s="2" customFormat="1" ht="16.5" customHeight="1">
      <c r="A121" s="39"/>
      <c r="B121" s="40"/>
      <c r="C121" s="235" t="s">
        <v>204</v>
      </c>
      <c r="D121" s="235" t="s">
        <v>143</v>
      </c>
      <c r="E121" s="236" t="s">
        <v>205</v>
      </c>
      <c r="F121" s="237" t="s">
        <v>206</v>
      </c>
      <c r="G121" s="238" t="s">
        <v>130</v>
      </c>
      <c r="H121" s="239">
        <v>414</v>
      </c>
      <c r="I121" s="240"/>
      <c r="J121" s="241">
        <f>ROUND(I121*H121,2)</f>
        <v>0</v>
      </c>
      <c r="K121" s="237" t="s">
        <v>19</v>
      </c>
      <c r="L121" s="242"/>
      <c r="M121" s="243" t="s">
        <v>19</v>
      </c>
      <c r="N121" s="244" t="s">
        <v>44</v>
      </c>
      <c r="O121" s="85"/>
      <c r="P121" s="214">
        <f>O121*H121</f>
        <v>0</v>
      </c>
      <c r="Q121" s="214">
        <v>0.00020000000000000001</v>
      </c>
      <c r="R121" s="214">
        <f>Q121*H121</f>
        <v>0.082799999999999999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146</v>
      </c>
      <c r="AT121" s="216" t="s">
        <v>143</v>
      </c>
      <c r="AU121" s="216" t="s">
        <v>83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132</v>
      </c>
      <c r="BM121" s="216" t="s">
        <v>849</v>
      </c>
    </row>
    <row r="122" s="2" customFormat="1">
      <c r="A122" s="39"/>
      <c r="B122" s="40"/>
      <c r="C122" s="41"/>
      <c r="D122" s="225" t="s">
        <v>162</v>
      </c>
      <c r="E122" s="41"/>
      <c r="F122" s="245" t="s">
        <v>208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162</v>
      </c>
      <c r="AU122" s="18" t="s">
        <v>83</v>
      </c>
    </row>
    <row r="123" s="2" customFormat="1" ht="16.5" customHeight="1">
      <c r="A123" s="39"/>
      <c r="B123" s="40"/>
      <c r="C123" s="205" t="s">
        <v>209</v>
      </c>
      <c r="D123" s="205" t="s">
        <v>127</v>
      </c>
      <c r="E123" s="206" t="s">
        <v>210</v>
      </c>
      <c r="F123" s="207" t="s">
        <v>211</v>
      </c>
      <c r="G123" s="208" t="s">
        <v>130</v>
      </c>
      <c r="H123" s="209">
        <v>138</v>
      </c>
      <c r="I123" s="210"/>
      <c r="J123" s="211">
        <f>ROUND(I123*H123,2)</f>
        <v>0</v>
      </c>
      <c r="K123" s="207" t="s">
        <v>131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2.0000000000000002E-05</v>
      </c>
      <c r="R123" s="214">
        <f>Q123*H123</f>
        <v>0.0027600000000000003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132</v>
      </c>
      <c r="AT123" s="216" t="s">
        <v>127</v>
      </c>
      <c r="AU123" s="216" t="s">
        <v>83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132</v>
      </c>
      <c r="BM123" s="216" t="s">
        <v>850</v>
      </c>
    </row>
    <row r="124" s="2" customFormat="1">
      <c r="A124" s="39"/>
      <c r="B124" s="40"/>
      <c r="C124" s="41"/>
      <c r="D124" s="218" t="s">
        <v>134</v>
      </c>
      <c r="E124" s="41"/>
      <c r="F124" s="219" t="s">
        <v>213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83</v>
      </c>
    </row>
    <row r="125" s="2" customFormat="1">
      <c r="A125" s="39"/>
      <c r="B125" s="40"/>
      <c r="C125" s="41"/>
      <c r="D125" s="225" t="s">
        <v>162</v>
      </c>
      <c r="E125" s="41"/>
      <c r="F125" s="245" t="s">
        <v>214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162</v>
      </c>
      <c r="AU125" s="18" t="s">
        <v>83</v>
      </c>
    </row>
    <row r="126" s="2" customFormat="1" ht="16.5" customHeight="1">
      <c r="A126" s="39"/>
      <c r="B126" s="40"/>
      <c r="C126" s="205" t="s">
        <v>215</v>
      </c>
      <c r="D126" s="205" t="s">
        <v>127</v>
      </c>
      <c r="E126" s="206" t="s">
        <v>216</v>
      </c>
      <c r="F126" s="207" t="s">
        <v>217</v>
      </c>
      <c r="G126" s="208" t="s">
        <v>185</v>
      </c>
      <c r="H126" s="209">
        <v>110.40000000000001</v>
      </c>
      <c r="I126" s="210"/>
      <c r="J126" s="211">
        <f>ROUND(I126*H126,2)</f>
        <v>0</v>
      </c>
      <c r="K126" s="207" t="s">
        <v>131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132</v>
      </c>
      <c r="AT126" s="216" t="s">
        <v>127</v>
      </c>
      <c r="AU126" s="216" t="s">
        <v>83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132</v>
      </c>
      <c r="BM126" s="216" t="s">
        <v>851</v>
      </c>
    </row>
    <row r="127" s="2" customFormat="1">
      <c r="A127" s="39"/>
      <c r="B127" s="40"/>
      <c r="C127" s="41"/>
      <c r="D127" s="218" t="s">
        <v>134</v>
      </c>
      <c r="E127" s="41"/>
      <c r="F127" s="219" t="s">
        <v>219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83</v>
      </c>
    </row>
    <row r="128" s="2" customFormat="1">
      <c r="A128" s="39"/>
      <c r="B128" s="40"/>
      <c r="C128" s="41"/>
      <c r="D128" s="225" t="s">
        <v>162</v>
      </c>
      <c r="E128" s="41"/>
      <c r="F128" s="245" t="s">
        <v>220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83</v>
      </c>
    </row>
    <row r="129" s="13" customFormat="1">
      <c r="A129" s="13"/>
      <c r="B129" s="223"/>
      <c r="C129" s="224"/>
      <c r="D129" s="225" t="s">
        <v>136</v>
      </c>
      <c r="E129" s="226" t="s">
        <v>19</v>
      </c>
      <c r="F129" s="227" t="s">
        <v>852</v>
      </c>
      <c r="G129" s="224"/>
      <c r="H129" s="228">
        <v>110.40000000000001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136</v>
      </c>
      <c r="AU129" s="234" t="s">
        <v>83</v>
      </c>
      <c r="AV129" s="13" t="s">
        <v>83</v>
      </c>
      <c r="AW129" s="13" t="s">
        <v>35</v>
      </c>
      <c r="AX129" s="13" t="s">
        <v>81</v>
      </c>
      <c r="AY129" s="234" t="s">
        <v>124</v>
      </c>
    </row>
    <row r="130" s="2" customFormat="1" ht="16.5" customHeight="1">
      <c r="A130" s="39"/>
      <c r="B130" s="40"/>
      <c r="C130" s="235" t="s">
        <v>222</v>
      </c>
      <c r="D130" s="235" t="s">
        <v>143</v>
      </c>
      <c r="E130" s="236" t="s">
        <v>223</v>
      </c>
      <c r="F130" s="237" t="s">
        <v>224</v>
      </c>
      <c r="G130" s="238" t="s">
        <v>225</v>
      </c>
      <c r="H130" s="239">
        <v>126.95999999999999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5"/>
      <c r="P130" s="214">
        <f>O130*H130</f>
        <v>0</v>
      </c>
      <c r="Q130" s="214">
        <v>0.5</v>
      </c>
      <c r="R130" s="214">
        <f>Q130*H130</f>
        <v>63.479999999999997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146</v>
      </c>
      <c r="AT130" s="216" t="s">
        <v>143</v>
      </c>
      <c r="AU130" s="216" t="s">
        <v>83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132</v>
      </c>
      <c r="BM130" s="216" t="s">
        <v>853</v>
      </c>
    </row>
    <row r="131" s="13" customFormat="1">
      <c r="A131" s="13"/>
      <c r="B131" s="223"/>
      <c r="C131" s="224"/>
      <c r="D131" s="225" t="s">
        <v>136</v>
      </c>
      <c r="E131" s="224"/>
      <c r="F131" s="227" t="s">
        <v>854</v>
      </c>
      <c r="G131" s="224"/>
      <c r="H131" s="228">
        <v>126.95999999999999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136</v>
      </c>
      <c r="AU131" s="234" t="s">
        <v>83</v>
      </c>
      <c r="AV131" s="13" t="s">
        <v>83</v>
      </c>
      <c r="AW131" s="13" t="s">
        <v>4</v>
      </c>
      <c r="AX131" s="13" t="s">
        <v>81</v>
      </c>
      <c r="AY131" s="234" t="s">
        <v>124</v>
      </c>
    </row>
    <row r="132" s="2" customFormat="1" ht="16.5" customHeight="1">
      <c r="A132" s="39"/>
      <c r="B132" s="40"/>
      <c r="C132" s="205" t="s">
        <v>228</v>
      </c>
      <c r="D132" s="205" t="s">
        <v>127</v>
      </c>
      <c r="E132" s="206" t="s">
        <v>229</v>
      </c>
      <c r="F132" s="207" t="s">
        <v>549</v>
      </c>
      <c r="G132" s="208" t="s">
        <v>130</v>
      </c>
      <c r="H132" s="209">
        <v>138</v>
      </c>
      <c r="I132" s="210"/>
      <c r="J132" s="211">
        <f>ROUND(I132*H132,2)</f>
        <v>0</v>
      </c>
      <c r="K132" s="207" t="s">
        <v>131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132</v>
      </c>
      <c r="AT132" s="216" t="s">
        <v>127</v>
      </c>
      <c r="AU132" s="216" t="s">
        <v>83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132</v>
      </c>
      <c r="BM132" s="216" t="s">
        <v>855</v>
      </c>
    </row>
    <row r="133" s="2" customFormat="1">
      <c r="A133" s="39"/>
      <c r="B133" s="40"/>
      <c r="C133" s="41"/>
      <c r="D133" s="218" t="s">
        <v>134</v>
      </c>
      <c r="E133" s="41"/>
      <c r="F133" s="219" t="s">
        <v>232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83</v>
      </c>
    </row>
    <row r="134" s="2" customFormat="1">
      <c r="A134" s="39"/>
      <c r="B134" s="40"/>
      <c r="C134" s="41"/>
      <c r="D134" s="225" t="s">
        <v>162</v>
      </c>
      <c r="E134" s="41"/>
      <c r="F134" s="245" t="s">
        <v>233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162</v>
      </c>
      <c r="AU134" s="18" t="s">
        <v>83</v>
      </c>
    </row>
    <row r="135" s="2" customFormat="1" ht="16.5" customHeight="1">
      <c r="A135" s="39"/>
      <c r="B135" s="40"/>
      <c r="C135" s="205" t="s">
        <v>234</v>
      </c>
      <c r="D135" s="205" t="s">
        <v>127</v>
      </c>
      <c r="E135" s="206" t="s">
        <v>235</v>
      </c>
      <c r="F135" s="207" t="s">
        <v>236</v>
      </c>
      <c r="G135" s="208" t="s">
        <v>225</v>
      </c>
      <c r="H135" s="209">
        <v>8.2799999999999994</v>
      </c>
      <c r="I135" s="210"/>
      <c r="J135" s="211">
        <f>ROUND(I135*H135,2)</f>
        <v>0</v>
      </c>
      <c r="K135" s="207" t="s">
        <v>131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132</v>
      </c>
      <c r="AT135" s="216" t="s">
        <v>127</v>
      </c>
      <c r="AU135" s="216" t="s">
        <v>83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132</v>
      </c>
      <c r="BM135" s="216" t="s">
        <v>856</v>
      </c>
    </row>
    <row r="136" s="2" customFormat="1">
      <c r="A136" s="39"/>
      <c r="B136" s="40"/>
      <c r="C136" s="41"/>
      <c r="D136" s="218" t="s">
        <v>134</v>
      </c>
      <c r="E136" s="41"/>
      <c r="F136" s="219" t="s">
        <v>238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83</v>
      </c>
    </row>
    <row r="137" s="2" customFormat="1">
      <c r="A137" s="39"/>
      <c r="B137" s="40"/>
      <c r="C137" s="41"/>
      <c r="D137" s="225" t="s">
        <v>162</v>
      </c>
      <c r="E137" s="41"/>
      <c r="F137" s="245" t="s">
        <v>239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83</v>
      </c>
    </row>
    <row r="138" s="13" customFormat="1">
      <c r="A138" s="13"/>
      <c r="B138" s="223"/>
      <c r="C138" s="224"/>
      <c r="D138" s="225" t="s">
        <v>136</v>
      </c>
      <c r="E138" s="226" t="s">
        <v>19</v>
      </c>
      <c r="F138" s="227" t="s">
        <v>857</v>
      </c>
      <c r="G138" s="224"/>
      <c r="H138" s="228">
        <v>8.2799999999999994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136</v>
      </c>
      <c r="AU138" s="234" t="s">
        <v>83</v>
      </c>
      <c r="AV138" s="13" t="s">
        <v>83</v>
      </c>
      <c r="AW138" s="13" t="s">
        <v>35</v>
      </c>
      <c r="AX138" s="13" t="s">
        <v>81</v>
      </c>
      <c r="AY138" s="234" t="s">
        <v>124</v>
      </c>
    </row>
    <row r="139" s="2" customFormat="1" ht="16.5" customHeight="1">
      <c r="A139" s="39"/>
      <c r="B139" s="40"/>
      <c r="C139" s="205" t="s">
        <v>241</v>
      </c>
      <c r="D139" s="205" t="s">
        <v>127</v>
      </c>
      <c r="E139" s="206" t="s">
        <v>242</v>
      </c>
      <c r="F139" s="207" t="s">
        <v>243</v>
      </c>
      <c r="G139" s="208" t="s">
        <v>225</v>
      </c>
      <c r="H139" s="209">
        <v>8.2799999999999994</v>
      </c>
      <c r="I139" s="210"/>
      <c r="J139" s="211">
        <f>ROUND(I139*H139,2)</f>
        <v>0</v>
      </c>
      <c r="K139" s="207" t="s">
        <v>131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132</v>
      </c>
      <c r="AT139" s="216" t="s">
        <v>127</v>
      </c>
      <c r="AU139" s="216" t="s">
        <v>83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132</v>
      </c>
      <c r="BM139" s="216" t="s">
        <v>858</v>
      </c>
    </row>
    <row r="140" s="2" customFormat="1">
      <c r="A140" s="39"/>
      <c r="B140" s="40"/>
      <c r="C140" s="41"/>
      <c r="D140" s="218" t="s">
        <v>134</v>
      </c>
      <c r="E140" s="41"/>
      <c r="F140" s="219" t="s">
        <v>245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83</v>
      </c>
    </row>
    <row r="141" s="2" customFormat="1" ht="16.5" customHeight="1">
      <c r="A141" s="39"/>
      <c r="B141" s="40"/>
      <c r="C141" s="205" t="s">
        <v>7</v>
      </c>
      <c r="D141" s="205" t="s">
        <v>127</v>
      </c>
      <c r="E141" s="206" t="s">
        <v>246</v>
      </c>
      <c r="F141" s="207" t="s">
        <v>247</v>
      </c>
      <c r="G141" s="208" t="s">
        <v>225</v>
      </c>
      <c r="H141" s="209">
        <v>41.399999999999999</v>
      </c>
      <c r="I141" s="210"/>
      <c r="J141" s="211">
        <f>ROUND(I141*H141,2)</f>
        <v>0</v>
      </c>
      <c r="K141" s="207" t="s">
        <v>131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132</v>
      </c>
      <c r="AT141" s="216" t="s">
        <v>127</v>
      </c>
      <c r="AU141" s="216" t="s">
        <v>83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132</v>
      </c>
      <c r="BM141" s="216" t="s">
        <v>859</v>
      </c>
    </row>
    <row r="142" s="2" customFormat="1">
      <c r="A142" s="39"/>
      <c r="B142" s="40"/>
      <c r="C142" s="41"/>
      <c r="D142" s="218" t="s">
        <v>134</v>
      </c>
      <c r="E142" s="41"/>
      <c r="F142" s="219" t="s">
        <v>249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83</v>
      </c>
    </row>
    <row r="143" s="2" customFormat="1">
      <c r="A143" s="39"/>
      <c r="B143" s="40"/>
      <c r="C143" s="41"/>
      <c r="D143" s="225" t="s">
        <v>162</v>
      </c>
      <c r="E143" s="41"/>
      <c r="F143" s="245" t="s">
        <v>250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162</v>
      </c>
      <c r="AU143" s="18" t="s">
        <v>83</v>
      </c>
    </row>
    <row r="144" s="13" customFormat="1">
      <c r="A144" s="13"/>
      <c r="B144" s="223"/>
      <c r="C144" s="224"/>
      <c r="D144" s="225" t="s">
        <v>136</v>
      </c>
      <c r="E144" s="226" t="s">
        <v>19</v>
      </c>
      <c r="F144" s="227" t="s">
        <v>860</v>
      </c>
      <c r="G144" s="224"/>
      <c r="H144" s="228">
        <v>41.399999999999999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136</v>
      </c>
      <c r="AU144" s="234" t="s">
        <v>83</v>
      </c>
      <c r="AV144" s="13" t="s">
        <v>83</v>
      </c>
      <c r="AW144" s="13" t="s">
        <v>35</v>
      </c>
      <c r="AX144" s="13" t="s">
        <v>81</v>
      </c>
      <c r="AY144" s="234" t="s">
        <v>124</v>
      </c>
    </row>
    <row r="145" s="12" customFormat="1" ht="22.8" customHeight="1">
      <c r="A145" s="12"/>
      <c r="B145" s="189"/>
      <c r="C145" s="190"/>
      <c r="D145" s="191" t="s">
        <v>72</v>
      </c>
      <c r="E145" s="203" t="s">
        <v>252</v>
      </c>
      <c r="F145" s="203" t="s">
        <v>253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SUM(P146:P183)</f>
        <v>0</v>
      </c>
      <c r="Q145" s="197"/>
      <c r="R145" s="198">
        <f>SUM(R146:R183)</f>
        <v>5.0045999999999999</v>
      </c>
      <c r="S145" s="197"/>
      <c r="T145" s="199">
        <f>SUM(T146:T183)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81</v>
      </c>
      <c r="AT145" s="201" t="s">
        <v>72</v>
      </c>
      <c r="AU145" s="201" t="s">
        <v>81</v>
      </c>
      <c r="AY145" s="200" t="s">
        <v>124</v>
      </c>
      <c r="BK145" s="202">
        <f>SUM(BK146:BK183)</f>
        <v>0</v>
      </c>
    </row>
    <row r="146" s="2" customFormat="1" ht="21.75" customHeight="1">
      <c r="A146" s="39"/>
      <c r="B146" s="40"/>
      <c r="C146" s="205" t="s">
        <v>254</v>
      </c>
      <c r="D146" s="205" t="s">
        <v>127</v>
      </c>
      <c r="E146" s="206" t="s">
        <v>255</v>
      </c>
      <c r="F146" s="207" t="s">
        <v>256</v>
      </c>
      <c r="G146" s="208" t="s">
        <v>130</v>
      </c>
      <c r="H146" s="209">
        <v>339</v>
      </c>
      <c r="I146" s="210"/>
      <c r="J146" s="211">
        <f>ROUND(I146*H146,2)</f>
        <v>0</v>
      </c>
      <c r="K146" s="207" t="s">
        <v>131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132</v>
      </c>
      <c r="AT146" s="216" t="s">
        <v>127</v>
      </c>
      <c r="AU146" s="216" t="s">
        <v>83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132</v>
      </c>
      <c r="BM146" s="216" t="s">
        <v>861</v>
      </c>
    </row>
    <row r="147" s="2" customFormat="1">
      <c r="A147" s="39"/>
      <c r="B147" s="40"/>
      <c r="C147" s="41"/>
      <c r="D147" s="218" t="s">
        <v>134</v>
      </c>
      <c r="E147" s="41"/>
      <c r="F147" s="219" t="s">
        <v>258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83</v>
      </c>
    </row>
    <row r="148" s="13" customFormat="1">
      <c r="A148" s="13"/>
      <c r="B148" s="223"/>
      <c r="C148" s="224"/>
      <c r="D148" s="225" t="s">
        <v>136</v>
      </c>
      <c r="E148" s="226" t="s">
        <v>19</v>
      </c>
      <c r="F148" s="227" t="s">
        <v>862</v>
      </c>
      <c r="G148" s="224"/>
      <c r="H148" s="228">
        <v>174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136</v>
      </c>
      <c r="AU148" s="234" t="s">
        <v>83</v>
      </c>
      <c r="AV148" s="13" t="s">
        <v>83</v>
      </c>
      <c r="AW148" s="13" t="s">
        <v>35</v>
      </c>
      <c r="AX148" s="13" t="s">
        <v>73</v>
      </c>
      <c r="AY148" s="234" t="s">
        <v>124</v>
      </c>
    </row>
    <row r="149" s="13" customFormat="1">
      <c r="A149" s="13"/>
      <c r="B149" s="223"/>
      <c r="C149" s="224"/>
      <c r="D149" s="225" t="s">
        <v>136</v>
      </c>
      <c r="E149" s="226" t="s">
        <v>19</v>
      </c>
      <c r="F149" s="227" t="s">
        <v>863</v>
      </c>
      <c r="G149" s="224"/>
      <c r="H149" s="228">
        <v>165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136</v>
      </c>
      <c r="AU149" s="234" t="s">
        <v>83</v>
      </c>
      <c r="AV149" s="13" t="s">
        <v>83</v>
      </c>
      <c r="AW149" s="13" t="s">
        <v>35</v>
      </c>
      <c r="AX149" s="13" t="s">
        <v>73</v>
      </c>
      <c r="AY149" s="234" t="s">
        <v>124</v>
      </c>
    </row>
    <row r="150" s="14" customFormat="1">
      <c r="A150" s="14"/>
      <c r="B150" s="246"/>
      <c r="C150" s="247"/>
      <c r="D150" s="225" t="s">
        <v>136</v>
      </c>
      <c r="E150" s="248" t="s">
        <v>19</v>
      </c>
      <c r="F150" s="249" t="s">
        <v>261</v>
      </c>
      <c r="G150" s="247"/>
      <c r="H150" s="250">
        <v>339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136</v>
      </c>
      <c r="AU150" s="256" t="s">
        <v>83</v>
      </c>
      <c r="AV150" s="14" t="s">
        <v>132</v>
      </c>
      <c r="AW150" s="14" t="s">
        <v>35</v>
      </c>
      <c r="AX150" s="14" t="s">
        <v>81</v>
      </c>
      <c r="AY150" s="256" t="s">
        <v>124</v>
      </c>
    </row>
    <row r="151" s="2" customFormat="1" ht="21.75" customHeight="1">
      <c r="A151" s="39"/>
      <c r="B151" s="40"/>
      <c r="C151" s="205" t="s">
        <v>262</v>
      </c>
      <c r="D151" s="205" t="s">
        <v>127</v>
      </c>
      <c r="E151" s="206" t="s">
        <v>263</v>
      </c>
      <c r="F151" s="207" t="s">
        <v>264</v>
      </c>
      <c r="G151" s="208" t="s">
        <v>130</v>
      </c>
      <c r="H151" s="209">
        <v>339</v>
      </c>
      <c r="I151" s="210"/>
      <c r="J151" s="211">
        <f>ROUND(I151*H151,2)</f>
        <v>0</v>
      </c>
      <c r="K151" s="207" t="s">
        <v>131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132</v>
      </c>
      <c r="AT151" s="216" t="s">
        <v>127</v>
      </c>
      <c r="AU151" s="216" t="s">
        <v>83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132</v>
      </c>
      <c r="BM151" s="216" t="s">
        <v>864</v>
      </c>
    </row>
    <row r="152" s="2" customFormat="1">
      <c r="A152" s="39"/>
      <c r="B152" s="40"/>
      <c r="C152" s="41"/>
      <c r="D152" s="218" t="s">
        <v>134</v>
      </c>
      <c r="E152" s="41"/>
      <c r="F152" s="219" t="s">
        <v>266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83</v>
      </c>
    </row>
    <row r="153" s="2" customFormat="1" ht="16.5" customHeight="1">
      <c r="A153" s="39"/>
      <c r="B153" s="40"/>
      <c r="C153" s="235" t="s">
        <v>267</v>
      </c>
      <c r="D153" s="235" t="s">
        <v>143</v>
      </c>
      <c r="E153" s="236" t="s">
        <v>268</v>
      </c>
      <c r="F153" s="237" t="s">
        <v>269</v>
      </c>
      <c r="G153" s="238" t="s">
        <v>130</v>
      </c>
      <c r="H153" s="239">
        <v>60</v>
      </c>
      <c r="I153" s="240"/>
      <c r="J153" s="241">
        <f>ROUND(I153*H153,2)</f>
        <v>0</v>
      </c>
      <c r="K153" s="237" t="s">
        <v>19</v>
      </c>
      <c r="L153" s="242"/>
      <c r="M153" s="243" t="s">
        <v>19</v>
      </c>
      <c r="N153" s="244" t="s">
        <v>44</v>
      </c>
      <c r="O153" s="85"/>
      <c r="P153" s="214">
        <f>O153*H153</f>
        <v>0</v>
      </c>
      <c r="Q153" s="214">
        <v>0.01</v>
      </c>
      <c r="R153" s="214">
        <f>Q153*H153</f>
        <v>0.59999999999999998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146</v>
      </c>
      <c r="AT153" s="216" t="s">
        <v>143</v>
      </c>
      <c r="AU153" s="216" t="s">
        <v>83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132</v>
      </c>
      <c r="BM153" s="216" t="s">
        <v>865</v>
      </c>
    </row>
    <row r="154" s="2" customFormat="1" ht="16.5" customHeight="1">
      <c r="A154" s="39"/>
      <c r="B154" s="40"/>
      <c r="C154" s="235" t="s">
        <v>271</v>
      </c>
      <c r="D154" s="235" t="s">
        <v>143</v>
      </c>
      <c r="E154" s="236" t="s">
        <v>272</v>
      </c>
      <c r="F154" s="237" t="s">
        <v>273</v>
      </c>
      <c r="G154" s="238" t="s">
        <v>130</v>
      </c>
      <c r="H154" s="239">
        <v>60</v>
      </c>
      <c r="I154" s="240"/>
      <c r="J154" s="241">
        <f>ROUND(I154*H154,2)</f>
        <v>0</v>
      </c>
      <c r="K154" s="237" t="s">
        <v>19</v>
      </c>
      <c r="L154" s="242"/>
      <c r="M154" s="243" t="s">
        <v>19</v>
      </c>
      <c r="N154" s="244" t="s">
        <v>44</v>
      </c>
      <c r="O154" s="85"/>
      <c r="P154" s="214">
        <f>O154*H154</f>
        <v>0</v>
      </c>
      <c r="Q154" s="214">
        <v>0.01</v>
      </c>
      <c r="R154" s="214">
        <f>Q154*H154</f>
        <v>0.59999999999999998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146</v>
      </c>
      <c r="AT154" s="216" t="s">
        <v>143</v>
      </c>
      <c r="AU154" s="216" t="s">
        <v>83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132</v>
      </c>
      <c r="BM154" s="216" t="s">
        <v>866</v>
      </c>
    </row>
    <row r="155" s="2" customFormat="1" ht="16.5" customHeight="1">
      <c r="A155" s="39"/>
      <c r="B155" s="40"/>
      <c r="C155" s="235" t="s">
        <v>275</v>
      </c>
      <c r="D155" s="235" t="s">
        <v>143</v>
      </c>
      <c r="E155" s="236" t="s">
        <v>276</v>
      </c>
      <c r="F155" s="237" t="s">
        <v>277</v>
      </c>
      <c r="G155" s="238" t="s">
        <v>130</v>
      </c>
      <c r="H155" s="239">
        <v>54</v>
      </c>
      <c r="I155" s="240"/>
      <c r="J155" s="241">
        <f>ROUND(I155*H155,2)</f>
        <v>0</v>
      </c>
      <c r="K155" s="237" t="s">
        <v>19</v>
      </c>
      <c r="L155" s="242"/>
      <c r="M155" s="243" t="s">
        <v>19</v>
      </c>
      <c r="N155" s="244" t="s">
        <v>44</v>
      </c>
      <c r="O155" s="85"/>
      <c r="P155" s="214">
        <f>O155*H155</f>
        <v>0</v>
      </c>
      <c r="Q155" s="214">
        <v>0.01</v>
      </c>
      <c r="R155" s="214">
        <f>Q155*H155</f>
        <v>0.54000000000000004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146</v>
      </c>
      <c r="AT155" s="216" t="s">
        <v>143</v>
      </c>
      <c r="AU155" s="216" t="s">
        <v>83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132</v>
      </c>
      <c r="BM155" s="216" t="s">
        <v>867</v>
      </c>
    </row>
    <row r="156" s="2" customFormat="1" ht="16.5" customHeight="1">
      <c r="A156" s="39"/>
      <c r="B156" s="40"/>
      <c r="C156" s="235" t="s">
        <v>279</v>
      </c>
      <c r="D156" s="235" t="s">
        <v>143</v>
      </c>
      <c r="E156" s="236" t="s">
        <v>280</v>
      </c>
      <c r="F156" s="237" t="s">
        <v>281</v>
      </c>
      <c r="G156" s="238" t="s">
        <v>130</v>
      </c>
      <c r="H156" s="239">
        <v>54</v>
      </c>
      <c r="I156" s="240"/>
      <c r="J156" s="241">
        <f>ROUND(I156*H156,2)</f>
        <v>0</v>
      </c>
      <c r="K156" s="237" t="s">
        <v>19</v>
      </c>
      <c r="L156" s="242"/>
      <c r="M156" s="243" t="s">
        <v>19</v>
      </c>
      <c r="N156" s="244" t="s">
        <v>44</v>
      </c>
      <c r="O156" s="85"/>
      <c r="P156" s="214">
        <f>O156*H156</f>
        <v>0</v>
      </c>
      <c r="Q156" s="214">
        <v>0.01</v>
      </c>
      <c r="R156" s="214">
        <f>Q156*H156</f>
        <v>0.54000000000000004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143</v>
      </c>
      <c r="AU156" s="216" t="s">
        <v>83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132</v>
      </c>
      <c r="BM156" s="216" t="s">
        <v>868</v>
      </c>
    </row>
    <row r="157" s="2" customFormat="1" ht="16.5" customHeight="1">
      <c r="A157" s="39"/>
      <c r="B157" s="40"/>
      <c r="C157" s="235" t="s">
        <v>283</v>
      </c>
      <c r="D157" s="235" t="s">
        <v>143</v>
      </c>
      <c r="E157" s="236" t="s">
        <v>284</v>
      </c>
      <c r="F157" s="237" t="s">
        <v>285</v>
      </c>
      <c r="G157" s="238" t="s">
        <v>130</v>
      </c>
      <c r="H157" s="239">
        <v>54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5"/>
      <c r="P157" s="214">
        <f>O157*H157</f>
        <v>0</v>
      </c>
      <c r="Q157" s="214">
        <v>0.01</v>
      </c>
      <c r="R157" s="214">
        <f>Q157*H157</f>
        <v>0.54000000000000004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146</v>
      </c>
      <c r="AT157" s="216" t="s">
        <v>143</v>
      </c>
      <c r="AU157" s="216" t="s">
        <v>83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132</v>
      </c>
      <c r="BM157" s="216" t="s">
        <v>869</v>
      </c>
    </row>
    <row r="158" s="2" customFormat="1" ht="16.5" customHeight="1">
      <c r="A158" s="39"/>
      <c r="B158" s="40"/>
      <c r="C158" s="235" t="s">
        <v>287</v>
      </c>
      <c r="D158" s="235" t="s">
        <v>143</v>
      </c>
      <c r="E158" s="236" t="s">
        <v>288</v>
      </c>
      <c r="F158" s="237" t="s">
        <v>289</v>
      </c>
      <c r="G158" s="238" t="s">
        <v>130</v>
      </c>
      <c r="H158" s="239">
        <v>57</v>
      </c>
      <c r="I158" s="240"/>
      <c r="J158" s="241">
        <f>ROUND(I158*H158,2)</f>
        <v>0</v>
      </c>
      <c r="K158" s="237" t="s">
        <v>19</v>
      </c>
      <c r="L158" s="242"/>
      <c r="M158" s="243" t="s">
        <v>19</v>
      </c>
      <c r="N158" s="244" t="s">
        <v>44</v>
      </c>
      <c r="O158" s="85"/>
      <c r="P158" s="214">
        <f>O158*H158</f>
        <v>0</v>
      </c>
      <c r="Q158" s="214">
        <v>0.01</v>
      </c>
      <c r="R158" s="214">
        <f>Q158*H158</f>
        <v>0.57000000000000006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143</v>
      </c>
      <c r="AU158" s="216" t="s">
        <v>83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132</v>
      </c>
      <c r="BM158" s="216" t="s">
        <v>870</v>
      </c>
    </row>
    <row r="159" s="2" customFormat="1" ht="16.5" customHeight="1">
      <c r="A159" s="39"/>
      <c r="B159" s="40"/>
      <c r="C159" s="205" t="s">
        <v>291</v>
      </c>
      <c r="D159" s="205" t="s">
        <v>127</v>
      </c>
      <c r="E159" s="206" t="s">
        <v>292</v>
      </c>
      <c r="F159" s="207" t="s">
        <v>293</v>
      </c>
      <c r="G159" s="208" t="s">
        <v>130</v>
      </c>
      <c r="H159" s="209">
        <v>339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132</v>
      </c>
      <c r="AT159" s="216" t="s">
        <v>127</v>
      </c>
      <c r="AU159" s="216" t="s">
        <v>83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132</v>
      </c>
      <c r="BM159" s="216" t="s">
        <v>871</v>
      </c>
    </row>
    <row r="160" s="2" customFormat="1" ht="16.5" customHeight="1">
      <c r="A160" s="39"/>
      <c r="B160" s="40"/>
      <c r="C160" s="235" t="s">
        <v>295</v>
      </c>
      <c r="D160" s="235" t="s">
        <v>143</v>
      </c>
      <c r="E160" s="236" t="s">
        <v>296</v>
      </c>
      <c r="F160" s="237" t="s">
        <v>159</v>
      </c>
      <c r="G160" s="238" t="s">
        <v>160</v>
      </c>
      <c r="H160" s="239">
        <v>6.7800000000000002</v>
      </c>
      <c r="I160" s="240"/>
      <c r="J160" s="241">
        <f>ROUND(I160*H160,2)</f>
        <v>0</v>
      </c>
      <c r="K160" s="237" t="s">
        <v>19</v>
      </c>
      <c r="L160" s="242"/>
      <c r="M160" s="243" t="s">
        <v>19</v>
      </c>
      <c r="N160" s="244" t="s">
        <v>44</v>
      </c>
      <c r="O160" s="85"/>
      <c r="P160" s="214">
        <f>O160*H160</f>
        <v>0</v>
      </c>
      <c r="Q160" s="214">
        <v>0.001</v>
      </c>
      <c r="R160" s="214">
        <f>Q160*H160</f>
        <v>0.0067800000000000004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143</v>
      </c>
      <c r="AU160" s="216" t="s">
        <v>83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132</v>
      </c>
      <c r="BM160" s="216" t="s">
        <v>872</v>
      </c>
    </row>
    <row r="161" s="2" customFormat="1">
      <c r="A161" s="39"/>
      <c r="B161" s="40"/>
      <c r="C161" s="41"/>
      <c r="D161" s="225" t="s">
        <v>162</v>
      </c>
      <c r="E161" s="41"/>
      <c r="F161" s="245" t="s">
        <v>298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83</v>
      </c>
    </row>
    <row r="162" s="13" customFormat="1">
      <c r="A162" s="13"/>
      <c r="B162" s="223"/>
      <c r="C162" s="224"/>
      <c r="D162" s="225" t="s">
        <v>136</v>
      </c>
      <c r="E162" s="224"/>
      <c r="F162" s="227" t="s">
        <v>873</v>
      </c>
      <c r="G162" s="224"/>
      <c r="H162" s="228">
        <v>6.7800000000000002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136</v>
      </c>
      <c r="AU162" s="234" t="s">
        <v>83</v>
      </c>
      <c r="AV162" s="13" t="s">
        <v>83</v>
      </c>
      <c r="AW162" s="13" t="s">
        <v>4</v>
      </c>
      <c r="AX162" s="13" t="s">
        <v>81</v>
      </c>
      <c r="AY162" s="234" t="s">
        <v>124</v>
      </c>
    </row>
    <row r="163" s="2" customFormat="1" ht="16.5" customHeight="1">
      <c r="A163" s="39"/>
      <c r="B163" s="40"/>
      <c r="C163" s="205" t="s">
        <v>300</v>
      </c>
      <c r="D163" s="205" t="s">
        <v>127</v>
      </c>
      <c r="E163" s="206" t="s">
        <v>301</v>
      </c>
      <c r="F163" s="207" t="s">
        <v>302</v>
      </c>
      <c r="G163" s="208" t="s">
        <v>168</v>
      </c>
      <c r="H163" s="209">
        <v>0.01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132</v>
      </c>
      <c r="AT163" s="216" t="s">
        <v>127</v>
      </c>
      <c r="AU163" s="216" t="s">
        <v>83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132</v>
      </c>
      <c r="BM163" s="216" t="s">
        <v>874</v>
      </c>
    </row>
    <row r="164" s="2" customFormat="1">
      <c r="A164" s="39"/>
      <c r="B164" s="40"/>
      <c r="C164" s="41"/>
      <c r="D164" s="225" t="s">
        <v>162</v>
      </c>
      <c r="E164" s="41"/>
      <c r="F164" s="245" t="s">
        <v>304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83</v>
      </c>
    </row>
    <row r="165" s="13" customFormat="1">
      <c r="A165" s="13"/>
      <c r="B165" s="223"/>
      <c r="C165" s="224"/>
      <c r="D165" s="225" t="s">
        <v>136</v>
      </c>
      <c r="E165" s="226" t="s">
        <v>19</v>
      </c>
      <c r="F165" s="227" t="s">
        <v>875</v>
      </c>
      <c r="G165" s="224"/>
      <c r="H165" s="228">
        <v>0.01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136</v>
      </c>
      <c r="AU165" s="234" t="s">
        <v>83</v>
      </c>
      <c r="AV165" s="13" t="s">
        <v>83</v>
      </c>
      <c r="AW165" s="13" t="s">
        <v>35</v>
      </c>
      <c r="AX165" s="13" t="s">
        <v>81</v>
      </c>
      <c r="AY165" s="234" t="s">
        <v>124</v>
      </c>
    </row>
    <row r="166" s="2" customFormat="1" ht="16.5" customHeight="1">
      <c r="A166" s="39"/>
      <c r="B166" s="40"/>
      <c r="C166" s="235" t="s">
        <v>306</v>
      </c>
      <c r="D166" s="235" t="s">
        <v>143</v>
      </c>
      <c r="E166" s="236" t="s">
        <v>307</v>
      </c>
      <c r="F166" s="237" t="s">
        <v>174</v>
      </c>
      <c r="G166" s="238" t="s">
        <v>160</v>
      </c>
      <c r="H166" s="239">
        <v>10</v>
      </c>
      <c r="I166" s="240"/>
      <c r="J166" s="241">
        <f>ROUND(I166*H166,2)</f>
        <v>0</v>
      </c>
      <c r="K166" s="237" t="s">
        <v>19</v>
      </c>
      <c r="L166" s="242"/>
      <c r="M166" s="243" t="s">
        <v>19</v>
      </c>
      <c r="N166" s="244" t="s">
        <v>44</v>
      </c>
      <c r="O166" s="85"/>
      <c r="P166" s="214">
        <f>O166*H166</f>
        <v>0</v>
      </c>
      <c r="Q166" s="214">
        <v>0.001</v>
      </c>
      <c r="R166" s="214">
        <f>Q166*H166</f>
        <v>0.01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146</v>
      </c>
      <c r="AT166" s="216" t="s">
        <v>143</v>
      </c>
      <c r="AU166" s="216" t="s">
        <v>83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132</v>
      </c>
      <c r="BM166" s="216" t="s">
        <v>876</v>
      </c>
    </row>
    <row r="167" s="13" customFormat="1">
      <c r="A167" s="13"/>
      <c r="B167" s="223"/>
      <c r="C167" s="224"/>
      <c r="D167" s="225" t="s">
        <v>136</v>
      </c>
      <c r="E167" s="224"/>
      <c r="F167" s="227" t="s">
        <v>877</v>
      </c>
      <c r="G167" s="224"/>
      <c r="H167" s="228">
        <v>10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136</v>
      </c>
      <c r="AU167" s="234" t="s">
        <v>83</v>
      </c>
      <c r="AV167" s="13" t="s">
        <v>83</v>
      </c>
      <c r="AW167" s="13" t="s">
        <v>4</v>
      </c>
      <c r="AX167" s="13" t="s">
        <v>81</v>
      </c>
      <c r="AY167" s="234" t="s">
        <v>124</v>
      </c>
    </row>
    <row r="168" s="2" customFormat="1" ht="16.5" customHeight="1">
      <c r="A168" s="39"/>
      <c r="B168" s="40"/>
      <c r="C168" s="205" t="s">
        <v>310</v>
      </c>
      <c r="D168" s="205" t="s">
        <v>127</v>
      </c>
      <c r="E168" s="206" t="s">
        <v>311</v>
      </c>
      <c r="F168" s="207" t="s">
        <v>312</v>
      </c>
      <c r="G168" s="208" t="s">
        <v>225</v>
      </c>
      <c r="H168" s="209">
        <v>6.7800000000000002</v>
      </c>
      <c r="I168" s="210"/>
      <c r="J168" s="211">
        <f>ROUND(I168*H168,2)</f>
        <v>0</v>
      </c>
      <c r="K168" s="207" t="s">
        <v>131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132</v>
      </c>
      <c r="AT168" s="216" t="s">
        <v>127</v>
      </c>
      <c r="AU168" s="216" t="s">
        <v>83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132</v>
      </c>
      <c r="BM168" s="216" t="s">
        <v>878</v>
      </c>
    </row>
    <row r="169" s="2" customFormat="1">
      <c r="A169" s="39"/>
      <c r="B169" s="40"/>
      <c r="C169" s="41"/>
      <c r="D169" s="218" t="s">
        <v>134</v>
      </c>
      <c r="E169" s="41"/>
      <c r="F169" s="219" t="s">
        <v>314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83</v>
      </c>
    </row>
    <row r="170" s="2" customFormat="1">
      <c r="A170" s="39"/>
      <c r="B170" s="40"/>
      <c r="C170" s="41"/>
      <c r="D170" s="225" t="s">
        <v>162</v>
      </c>
      <c r="E170" s="41"/>
      <c r="F170" s="245" t="s">
        <v>315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162</v>
      </c>
      <c r="AU170" s="18" t="s">
        <v>83</v>
      </c>
    </row>
    <row r="171" s="13" customFormat="1">
      <c r="A171" s="13"/>
      <c r="B171" s="223"/>
      <c r="C171" s="224"/>
      <c r="D171" s="225" t="s">
        <v>136</v>
      </c>
      <c r="E171" s="226" t="s">
        <v>19</v>
      </c>
      <c r="F171" s="227" t="s">
        <v>879</v>
      </c>
      <c r="G171" s="224"/>
      <c r="H171" s="228">
        <v>6.7800000000000002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136</v>
      </c>
      <c r="AU171" s="234" t="s">
        <v>83</v>
      </c>
      <c r="AV171" s="13" t="s">
        <v>83</v>
      </c>
      <c r="AW171" s="13" t="s">
        <v>35</v>
      </c>
      <c r="AX171" s="13" t="s">
        <v>81</v>
      </c>
      <c r="AY171" s="234" t="s">
        <v>124</v>
      </c>
    </row>
    <row r="172" s="2" customFormat="1" ht="16.5" customHeight="1">
      <c r="A172" s="39"/>
      <c r="B172" s="40"/>
      <c r="C172" s="205" t="s">
        <v>317</v>
      </c>
      <c r="D172" s="205" t="s">
        <v>127</v>
      </c>
      <c r="E172" s="206" t="s">
        <v>318</v>
      </c>
      <c r="F172" s="207" t="s">
        <v>319</v>
      </c>
      <c r="G172" s="208" t="s">
        <v>225</v>
      </c>
      <c r="H172" s="209">
        <v>6.7800000000000002</v>
      </c>
      <c r="I172" s="210"/>
      <c r="J172" s="211">
        <f>ROUND(I172*H172,2)</f>
        <v>0</v>
      </c>
      <c r="K172" s="207" t="s">
        <v>131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132</v>
      </c>
      <c r="AT172" s="216" t="s">
        <v>127</v>
      </c>
      <c r="AU172" s="216" t="s">
        <v>83</v>
      </c>
      <c r="AY172" s="18" t="s">
        <v>124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81</v>
      </c>
      <c r="BK172" s="217">
        <f>ROUND(I172*H172,2)</f>
        <v>0</v>
      </c>
      <c r="BL172" s="18" t="s">
        <v>132</v>
      </c>
      <c r="BM172" s="216" t="s">
        <v>880</v>
      </c>
    </row>
    <row r="173" s="2" customFormat="1">
      <c r="A173" s="39"/>
      <c r="B173" s="40"/>
      <c r="C173" s="41"/>
      <c r="D173" s="218" t="s">
        <v>134</v>
      </c>
      <c r="E173" s="41"/>
      <c r="F173" s="219" t="s">
        <v>321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83</v>
      </c>
    </row>
    <row r="174" s="2" customFormat="1" ht="16.5" customHeight="1">
      <c r="A174" s="39"/>
      <c r="B174" s="40"/>
      <c r="C174" s="205" t="s">
        <v>322</v>
      </c>
      <c r="D174" s="205" t="s">
        <v>127</v>
      </c>
      <c r="E174" s="206" t="s">
        <v>323</v>
      </c>
      <c r="F174" s="207" t="s">
        <v>247</v>
      </c>
      <c r="G174" s="208" t="s">
        <v>225</v>
      </c>
      <c r="H174" s="209">
        <v>33.899999999999999</v>
      </c>
      <c r="I174" s="210"/>
      <c r="J174" s="211">
        <f>ROUND(I174*H174,2)</f>
        <v>0</v>
      </c>
      <c r="K174" s="207" t="s">
        <v>131</v>
      </c>
      <c r="L174" s="45"/>
      <c r="M174" s="212" t="s">
        <v>19</v>
      </c>
      <c r="N174" s="213" t="s">
        <v>44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132</v>
      </c>
      <c r="AT174" s="216" t="s">
        <v>127</v>
      </c>
      <c r="AU174" s="216" t="s">
        <v>83</v>
      </c>
      <c r="AY174" s="18" t="s">
        <v>124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81</v>
      </c>
      <c r="BK174" s="217">
        <f>ROUND(I174*H174,2)</f>
        <v>0</v>
      </c>
      <c r="BL174" s="18" t="s">
        <v>132</v>
      </c>
      <c r="BM174" s="216" t="s">
        <v>881</v>
      </c>
    </row>
    <row r="175" s="2" customFormat="1">
      <c r="A175" s="39"/>
      <c r="B175" s="40"/>
      <c r="C175" s="41"/>
      <c r="D175" s="218" t="s">
        <v>134</v>
      </c>
      <c r="E175" s="41"/>
      <c r="F175" s="219" t="s">
        <v>325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83</v>
      </c>
    </row>
    <row r="176" s="2" customFormat="1">
      <c r="A176" s="39"/>
      <c r="B176" s="40"/>
      <c r="C176" s="41"/>
      <c r="D176" s="225" t="s">
        <v>162</v>
      </c>
      <c r="E176" s="41"/>
      <c r="F176" s="245" t="s">
        <v>250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162</v>
      </c>
      <c r="AU176" s="18" t="s">
        <v>83</v>
      </c>
    </row>
    <row r="177" s="13" customFormat="1">
      <c r="A177" s="13"/>
      <c r="B177" s="223"/>
      <c r="C177" s="224"/>
      <c r="D177" s="225" t="s">
        <v>136</v>
      </c>
      <c r="E177" s="226" t="s">
        <v>19</v>
      </c>
      <c r="F177" s="227" t="s">
        <v>882</v>
      </c>
      <c r="G177" s="224"/>
      <c r="H177" s="228">
        <v>33.899999999999999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136</v>
      </c>
      <c r="AU177" s="234" t="s">
        <v>83</v>
      </c>
      <c r="AV177" s="13" t="s">
        <v>83</v>
      </c>
      <c r="AW177" s="13" t="s">
        <v>35</v>
      </c>
      <c r="AX177" s="13" t="s">
        <v>81</v>
      </c>
      <c r="AY177" s="234" t="s">
        <v>124</v>
      </c>
    </row>
    <row r="178" s="2" customFormat="1" ht="16.5" customHeight="1">
      <c r="A178" s="39"/>
      <c r="B178" s="40"/>
      <c r="C178" s="205" t="s">
        <v>327</v>
      </c>
      <c r="D178" s="205" t="s">
        <v>127</v>
      </c>
      <c r="E178" s="206" t="s">
        <v>328</v>
      </c>
      <c r="F178" s="207" t="s">
        <v>329</v>
      </c>
      <c r="G178" s="208" t="s">
        <v>330</v>
      </c>
      <c r="H178" s="209">
        <v>1582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0.0010100000000000001</v>
      </c>
      <c r="R178" s="214">
        <f>Q178*H178</f>
        <v>1.59782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132</v>
      </c>
      <c r="AT178" s="216" t="s">
        <v>127</v>
      </c>
      <c r="AU178" s="216" t="s">
        <v>83</v>
      </c>
      <c r="AY178" s="18" t="s">
        <v>124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132</v>
      </c>
      <c r="BM178" s="216" t="s">
        <v>883</v>
      </c>
    </row>
    <row r="179" s="2" customFormat="1">
      <c r="A179" s="39"/>
      <c r="B179" s="40"/>
      <c r="C179" s="41"/>
      <c r="D179" s="225" t="s">
        <v>162</v>
      </c>
      <c r="E179" s="41"/>
      <c r="F179" s="245" t="s">
        <v>332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83</v>
      </c>
    </row>
    <row r="180" s="13" customFormat="1">
      <c r="A180" s="13"/>
      <c r="B180" s="223"/>
      <c r="C180" s="224"/>
      <c r="D180" s="225" t="s">
        <v>136</v>
      </c>
      <c r="E180" s="226" t="s">
        <v>19</v>
      </c>
      <c r="F180" s="227" t="s">
        <v>884</v>
      </c>
      <c r="G180" s="224"/>
      <c r="H180" s="228">
        <v>1582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136</v>
      </c>
      <c r="AU180" s="234" t="s">
        <v>83</v>
      </c>
      <c r="AV180" s="13" t="s">
        <v>83</v>
      </c>
      <c r="AW180" s="13" t="s">
        <v>35</v>
      </c>
      <c r="AX180" s="13" t="s">
        <v>81</v>
      </c>
      <c r="AY180" s="234" t="s">
        <v>124</v>
      </c>
    </row>
    <row r="181" s="2" customFormat="1" ht="16.5" customHeight="1">
      <c r="A181" s="39"/>
      <c r="B181" s="40"/>
      <c r="C181" s="205" t="s">
        <v>334</v>
      </c>
      <c r="D181" s="205" t="s">
        <v>127</v>
      </c>
      <c r="E181" s="206" t="s">
        <v>335</v>
      </c>
      <c r="F181" s="207" t="s">
        <v>769</v>
      </c>
      <c r="G181" s="208" t="s">
        <v>130</v>
      </c>
      <c r="H181" s="209">
        <v>339</v>
      </c>
      <c r="I181" s="210"/>
      <c r="J181" s="211">
        <f>ROUND(I181*H181,2)</f>
        <v>0</v>
      </c>
      <c r="K181" s="207" t="s">
        <v>131</v>
      </c>
      <c r="L181" s="45"/>
      <c r="M181" s="212" t="s">
        <v>19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132</v>
      </c>
      <c r="AT181" s="216" t="s">
        <v>127</v>
      </c>
      <c r="AU181" s="216" t="s">
        <v>83</v>
      </c>
      <c r="AY181" s="18" t="s">
        <v>124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132</v>
      </c>
      <c r="BM181" s="216" t="s">
        <v>885</v>
      </c>
    </row>
    <row r="182" s="2" customFormat="1">
      <c r="A182" s="39"/>
      <c r="B182" s="40"/>
      <c r="C182" s="41"/>
      <c r="D182" s="218" t="s">
        <v>134</v>
      </c>
      <c r="E182" s="41"/>
      <c r="F182" s="219" t="s">
        <v>338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83</v>
      </c>
    </row>
    <row r="183" s="2" customFormat="1">
      <c r="A183" s="39"/>
      <c r="B183" s="40"/>
      <c r="C183" s="41"/>
      <c r="D183" s="225" t="s">
        <v>162</v>
      </c>
      <c r="E183" s="41"/>
      <c r="F183" s="245" t="s">
        <v>339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83</v>
      </c>
    </row>
    <row r="184" s="12" customFormat="1" ht="22.8" customHeight="1">
      <c r="A184" s="12"/>
      <c r="B184" s="189"/>
      <c r="C184" s="190"/>
      <c r="D184" s="191" t="s">
        <v>72</v>
      </c>
      <c r="E184" s="203" t="s">
        <v>340</v>
      </c>
      <c r="F184" s="203" t="s">
        <v>341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SUM(P185:P218)</f>
        <v>0</v>
      </c>
      <c r="Q184" s="197"/>
      <c r="R184" s="198">
        <f>SUM(R185:R218)</f>
        <v>0</v>
      </c>
      <c r="S184" s="197"/>
      <c r="T184" s="199">
        <f>SUM(T185:T218)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81</v>
      </c>
      <c r="AT184" s="201" t="s">
        <v>72</v>
      </c>
      <c r="AU184" s="201" t="s">
        <v>81</v>
      </c>
      <c r="AY184" s="200" t="s">
        <v>124</v>
      </c>
      <c r="BK184" s="202">
        <f>SUM(BK185:BK218)</f>
        <v>0</v>
      </c>
    </row>
    <row r="185" s="2" customFormat="1" ht="16.5" customHeight="1">
      <c r="A185" s="39"/>
      <c r="B185" s="40"/>
      <c r="C185" s="205" t="s">
        <v>342</v>
      </c>
      <c r="D185" s="205" t="s">
        <v>127</v>
      </c>
      <c r="E185" s="206" t="s">
        <v>886</v>
      </c>
      <c r="F185" s="207" t="s">
        <v>344</v>
      </c>
      <c r="G185" s="208" t="s">
        <v>130</v>
      </c>
      <c r="H185" s="209">
        <v>450</v>
      </c>
      <c r="I185" s="210"/>
      <c r="J185" s="211">
        <f>ROUND(I185*H185,2)</f>
        <v>0</v>
      </c>
      <c r="K185" s="207" t="s">
        <v>131</v>
      </c>
      <c r="L185" s="45"/>
      <c r="M185" s="212" t="s">
        <v>19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132</v>
      </c>
      <c r="AT185" s="216" t="s">
        <v>127</v>
      </c>
      <c r="AU185" s="216" t="s">
        <v>83</v>
      </c>
      <c r="AY185" s="18" t="s">
        <v>124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132</v>
      </c>
      <c r="BM185" s="216" t="s">
        <v>887</v>
      </c>
    </row>
    <row r="186" s="2" customFormat="1">
      <c r="A186" s="39"/>
      <c r="B186" s="40"/>
      <c r="C186" s="41"/>
      <c r="D186" s="218" t="s">
        <v>134</v>
      </c>
      <c r="E186" s="41"/>
      <c r="F186" s="219" t="s">
        <v>888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83</v>
      </c>
    </row>
    <row r="187" s="2" customFormat="1">
      <c r="A187" s="39"/>
      <c r="B187" s="40"/>
      <c r="C187" s="41"/>
      <c r="D187" s="225" t="s">
        <v>162</v>
      </c>
      <c r="E187" s="41"/>
      <c r="F187" s="245" t="s">
        <v>347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83</v>
      </c>
    </row>
    <row r="188" s="13" customFormat="1">
      <c r="A188" s="13"/>
      <c r="B188" s="223"/>
      <c r="C188" s="224"/>
      <c r="D188" s="225" t="s">
        <v>136</v>
      </c>
      <c r="E188" s="226" t="s">
        <v>19</v>
      </c>
      <c r="F188" s="227" t="s">
        <v>889</v>
      </c>
      <c r="G188" s="224"/>
      <c r="H188" s="228">
        <v>120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136</v>
      </c>
      <c r="AU188" s="234" t="s">
        <v>83</v>
      </c>
      <c r="AV188" s="13" t="s">
        <v>83</v>
      </c>
      <c r="AW188" s="13" t="s">
        <v>35</v>
      </c>
      <c r="AX188" s="13" t="s">
        <v>73</v>
      </c>
      <c r="AY188" s="234" t="s">
        <v>124</v>
      </c>
    </row>
    <row r="189" s="13" customFormat="1">
      <c r="A189" s="13"/>
      <c r="B189" s="223"/>
      <c r="C189" s="224"/>
      <c r="D189" s="225" t="s">
        <v>136</v>
      </c>
      <c r="E189" s="226" t="s">
        <v>19</v>
      </c>
      <c r="F189" s="227" t="s">
        <v>890</v>
      </c>
      <c r="G189" s="224"/>
      <c r="H189" s="228">
        <v>108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136</v>
      </c>
      <c r="AU189" s="234" t="s">
        <v>83</v>
      </c>
      <c r="AV189" s="13" t="s">
        <v>83</v>
      </c>
      <c r="AW189" s="13" t="s">
        <v>35</v>
      </c>
      <c r="AX189" s="13" t="s">
        <v>73</v>
      </c>
      <c r="AY189" s="234" t="s">
        <v>124</v>
      </c>
    </row>
    <row r="190" s="13" customFormat="1">
      <c r="A190" s="13"/>
      <c r="B190" s="223"/>
      <c r="C190" s="224"/>
      <c r="D190" s="225" t="s">
        <v>136</v>
      </c>
      <c r="E190" s="226" t="s">
        <v>19</v>
      </c>
      <c r="F190" s="227" t="s">
        <v>891</v>
      </c>
      <c r="G190" s="224"/>
      <c r="H190" s="228">
        <v>114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136</v>
      </c>
      <c r="AU190" s="234" t="s">
        <v>83</v>
      </c>
      <c r="AV190" s="13" t="s">
        <v>83</v>
      </c>
      <c r="AW190" s="13" t="s">
        <v>35</v>
      </c>
      <c r="AX190" s="13" t="s">
        <v>73</v>
      </c>
      <c r="AY190" s="234" t="s">
        <v>124</v>
      </c>
    </row>
    <row r="191" s="13" customFormat="1">
      <c r="A191" s="13"/>
      <c r="B191" s="223"/>
      <c r="C191" s="224"/>
      <c r="D191" s="225" t="s">
        <v>136</v>
      </c>
      <c r="E191" s="226" t="s">
        <v>19</v>
      </c>
      <c r="F191" s="227" t="s">
        <v>892</v>
      </c>
      <c r="G191" s="224"/>
      <c r="H191" s="228">
        <v>108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136</v>
      </c>
      <c r="AU191" s="234" t="s">
        <v>83</v>
      </c>
      <c r="AV191" s="13" t="s">
        <v>83</v>
      </c>
      <c r="AW191" s="13" t="s">
        <v>35</v>
      </c>
      <c r="AX191" s="13" t="s">
        <v>73</v>
      </c>
      <c r="AY191" s="234" t="s">
        <v>124</v>
      </c>
    </row>
    <row r="192" s="14" customFormat="1">
      <c r="A192" s="14"/>
      <c r="B192" s="246"/>
      <c r="C192" s="247"/>
      <c r="D192" s="225" t="s">
        <v>136</v>
      </c>
      <c r="E192" s="248" t="s">
        <v>19</v>
      </c>
      <c r="F192" s="249" t="s">
        <v>261</v>
      </c>
      <c r="G192" s="247"/>
      <c r="H192" s="250">
        <v>450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136</v>
      </c>
      <c r="AU192" s="256" t="s">
        <v>83</v>
      </c>
      <c r="AV192" s="14" t="s">
        <v>132</v>
      </c>
      <c r="AW192" s="14" t="s">
        <v>35</v>
      </c>
      <c r="AX192" s="14" t="s">
        <v>81</v>
      </c>
      <c r="AY192" s="256" t="s">
        <v>124</v>
      </c>
    </row>
    <row r="193" s="2" customFormat="1" ht="16.5" customHeight="1">
      <c r="A193" s="39"/>
      <c r="B193" s="40"/>
      <c r="C193" s="205" t="s">
        <v>352</v>
      </c>
      <c r="D193" s="205" t="s">
        <v>127</v>
      </c>
      <c r="E193" s="206" t="s">
        <v>893</v>
      </c>
      <c r="F193" s="207" t="s">
        <v>354</v>
      </c>
      <c r="G193" s="208" t="s">
        <v>130</v>
      </c>
      <c r="H193" s="209">
        <v>228</v>
      </c>
      <c r="I193" s="210"/>
      <c r="J193" s="211">
        <f>ROUND(I193*H193,2)</f>
        <v>0</v>
      </c>
      <c r="K193" s="207" t="s">
        <v>131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132</v>
      </c>
      <c r="AT193" s="216" t="s">
        <v>127</v>
      </c>
      <c r="AU193" s="216" t="s">
        <v>83</v>
      </c>
      <c r="AY193" s="18" t="s">
        <v>124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132</v>
      </c>
      <c r="BM193" s="216" t="s">
        <v>894</v>
      </c>
    </row>
    <row r="194" s="2" customFormat="1">
      <c r="A194" s="39"/>
      <c r="B194" s="40"/>
      <c r="C194" s="41"/>
      <c r="D194" s="218" t="s">
        <v>134</v>
      </c>
      <c r="E194" s="41"/>
      <c r="F194" s="219" t="s">
        <v>895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83</v>
      </c>
    </row>
    <row r="195" s="2" customFormat="1">
      <c r="A195" s="39"/>
      <c r="B195" s="40"/>
      <c r="C195" s="41"/>
      <c r="D195" s="225" t="s">
        <v>162</v>
      </c>
      <c r="E195" s="41"/>
      <c r="F195" s="245" t="s">
        <v>347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83</v>
      </c>
    </row>
    <row r="196" s="13" customFormat="1">
      <c r="A196" s="13"/>
      <c r="B196" s="223"/>
      <c r="C196" s="224"/>
      <c r="D196" s="225" t="s">
        <v>136</v>
      </c>
      <c r="E196" s="226" t="s">
        <v>19</v>
      </c>
      <c r="F196" s="227" t="s">
        <v>896</v>
      </c>
      <c r="G196" s="224"/>
      <c r="H196" s="228">
        <v>120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136</v>
      </c>
      <c r="AU196" s="234" t="s">
        <v>83</v>
      </c>
      <c r="AV196" s="13" t="s">
        <v>83</v>
      </c>
      <c r="AW196" s="13" t="s">
        <v>35</v>
      </c>
      <c r="AX196" s="13" t="s">
        <v>73</v>
      </c>
      <c r="AY196" s="234" t="s">
        <v>124</v>
      </c>
    </row>
    <row r="197" s="13" customFormat="1">
      <c r="A197" s="13"/>
      <c r="B197" s="223"/>
      <c r="C197" s="224"/>
      <c r="D197" s="225" t="s">
        <v>136</v>
      </c>
      <c r="E197" s="226" t="s">
        <v>19</v>
      </c>
      <c r="F197" s="227" t="s">
        <v>897</v>
      </c>
      <c r="G197" s="224"/>
      <c r="H197" s="228">
        <v>108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136</v>
      </c>
      <c r="AU197" s="234" t="s">
        <v>83</v>
      </c>
      <c r="AV197" s="13" t="s">
        <v>83</v>
      </c>
      <c r="AW197" s="13" t="s">
        <v>35</v>
      </c>
      <c r="AX197" s="13" t="s">
        <v>73</v>
      </c>
      <c r="AY197" s="234" t="s">
        <v>124</v>
      </c>
    </row>
    <row r="198" s="14" customFormat="1">
      <c r="A198" s="14"/>
      <c r="B198" s="246"/>
      <c r="C198" s="247"/>
      <c r="D198" s="225" t="s">
        <v>136</v>
      </c>
      <c r="E198" s="248" t="s">
        <v>19</v>
      </c>
      <c r="F198" s="249" t="s">
        <v>261</v>
      </c>
      <c r="G198" s="247"/>
      <c r="H198" s="250">
        <v>228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136</v>
      </c>
      <c r="AU198" s="256" t="s">
        <v>83</v>
      </c>
      <c r="AV198" s="14" t="s">
        <v>132</v>
      </c>
      <c r="AW198" s="14" t="s">
        <v>35</v>
      </c>
      <c r="AX198" s="14" t="s">
        <v>81</v>
      </c>
      <c r="AY198" s="256" t="s">
        <v>124</v>
      </c>
    </row>
    <row r="199" s="2" customFormat="1" ht="16.5" customHeight="1">
      <c r="A199" s="39"/>
      <c r="B199" s="40"/>
      <c r="C199" s="205" t="s">
        <v>359</v>
      </c>
      <c r="D199" s="205" t="s">
        <v>127</v>
      </c>
      <c r="E199" s="206" t="s">
        <v>360</v>
      </c>
      <c r="F199" s="207" t="s">
        <v>361</v>
      </c>
      <c r="G199" s="208" t="s">
        <v>130</v>
      </c>
      <c r="H199" s="209">
        <v>138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44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132</v>
      </c>
      <c r="AT199" s="216" t="s">
        <v>127</v>
      </c>
      <c r="AU199" s="216" t="s">
        <v>83</v>
      </c>
      <c r="AY199" s="18" t="s">
        <v>124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81</v>
      </c>
      <c r="BK199" s="217">
        <f>ROUND(I199*H199,2)</f>
        <v>0</v>
      </c>
      <c r="BL199" s="18" t="s">
        <v>132</v>
      </c>
      <c r="BM199" s="216" t="s">
        <v>898</v>
      </c>
    </row>
    <row r="200" s="2" customFormat="1">
      <c r="A200" s="39"/>
      <c r="B200" s="40"/>
      <c r="C200" s="41"/>
      <c r="D200" s="225" t="s">
        <v>162</v>
      </c>
      <c r="E200" s="41"/>
      <c r="F200" s="245" t="s">
        <v>363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162</v>
      </c>
      <c r="AU200" s="18" t="s">
        <v>83</v>
      </c>
    </row>
    <row r="201" s="13" customFormat="1">
      <c r="A201" s="13"/>
      <c r="B201" s="223"/>
      <c r="C201" s="224"/>
      <c r="D201" s="225" t="s">
        <v>136</v>
      </c>
      <c r="E201" s="226" t="s">
        <v>19</v>
      </c>
      <c r="F201" s="227" t="s">
        <v>899</v>
      </c>
      <c r="G201" s="224"/>
      <c r="H201" s="228">
        <v>138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136</v>
      </c>
      <c r="AU201" s="234" t="s">
        <v>83</v>
      </c>
      <c r="AV201" s="13" t="s">
        <v>83</v>
      </c>
      <c r="AW201" s="13" t="s">
        <v>35</v>
      </c>
      <c r="AX201" s="13" t="s">
        <v>81</v>
      </c>
      <c r="AY201" s="234" t="s">
        <v>124</v>
      </c>
    </row>
    <row r="202" s="2" customFormat="1" ht="24.15" customHeight="1">
      <c r="A202" s="39"/>
      <c r="B202" s="40"/>
      <c r="C202" s="205" t="s">
        <v>364</v>
      </c>
      <c r="D202" s="205" t="s">
        <v>127</v>
      </c>
      <c r="E202" s="206" t="s">
        <v>365</v>
      </c>
      <c r="F202" s="207" t="s">
        <v>366</v>
      </c>
      <c r="G202" s="208" t="s">
        <v>130</v>
      </c>
      <c r="H202" s="209">
        <v>954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132</v>
      </c>
      <c r="AT202" s="216" t="s">
        <v>127</v>
      </c>
      <c r="AU202" s="216" t="s">
        <v>83</v>
      </c>
      <c r="AY202" s="18" t="s">
        <v>124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132</v>
      </c>
      <c r="BM202" s="216" t="s">
        <v>900</v>
      </c>
    </row>
    <row r="203" s="2" customFormat="1">
      <c r="A203" s="39"/>
      <c r="B203" s="40"/>
      <c r="C203" s="41"/>
      <c r="D203" s="225" t="s">
        <v>162</v>
      </c>
      <c r="E203" s="41"/>
      <c r="F203" s="245" t="s">
        <v>368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162</v>
      </c>
      <c r="AU203" s="18" t="s">
        <v>83</v>
      </c>
    </row>
    <row r="204" s="13" customFormat="1">
      <c r="A204" s="13"/>
      <c r="B204" s="223"/>
      <c r="C204" s="224"/>
      <c r="D204" s="225" t="s">
        <v>136</v>
      </c>
      <c r="E204" s="226" t="s">
        <v>19</v>
      </c>
      <c r="F204" s="227" t="s">
        <v>901</v>
      </c>
      <c r="G204" s="224"/>
      <c r="H204" s="228">
        <v>276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136</v>
      </c>
      <c r="AU204" s="234" t="s">
        <v>83</v>
      </c>
      <c r="AV204" s="13" t="s">
        <v>83</v>
      </c>
      <c r="AW204" s="13" t="s">
        <v>35</v>
      </c>
      <c r="AX204" s="13" t="s">
        <v>73</v>
      </c>
      <c r="AY204" s="234" t="s">
        <v>124</v>
      </c>
    </row>
    <row r="205" s="13" customFormat="1">
      <c r="A205" s="13"/>
      <c r="B205" s="223"/>
      <c r="C205" s="224"/>
      <c r="D205" s="225" t="s">
        <v>136</v>
      </c>
      <c r="E205" s="226" t="s">
        <v>19</v>
      </c>
      <c r="F205" s="227" t="s">
        <v>902</v>
      </c>
      <c r="G205" s="224"/>
      <c r="H205" s="228">
        <v>678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136</v>
      </c>
      <c r="AU205" s="234" t="s">
        <v>83</v>
      </c>
      <c r="AV205" s="13" t="s">
        <v>83</v>
      </c>
      <c r="AW205" s="13" t="s">
        <v>35</v>
      </c>
      <c r="AX205" s="13" t="s">
        <v>73</v>
      </c>
      <c r="AY205" s="234" t="s">
        <v>124</v>
      </c>
    </row>
    <row r="206" s="14" customFormat="1">
      <c r="A206" s="14"/>
      <c r="B206" s="246"/>
      <c r="C206" s="247"/>
      <c r="D206" s="225" t="s">
        <v>136</v>
      </c>
      <c r="E206" s="248" t="s">
        <v>19</v>
      </c>
      <c r="F206" s="249" t="s">
        <v>261</v>
      </c>
      <c r="G206" s="247"/>
      <c r="H206" s="250">
        <v>954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136</v>
      </c>
      <c r="AU206" s="256" t="s">
        <v>83</v>
      </c>
      <c r="AV206" s="14" t="s">
        <v>132</v>
      </c>
      <c r="AW206" s="14" t="s">
        <v>35</v>
      </c>
      <c r="AX206" s="14" t="s">
        <v>81</v>
      </c>
      <c r="AY206" s="256" t="s">
        <v>124</v>
      </c>
    </row>
    <row r="207" s="2" customFormat="1" ht="16.5" customHeight="1">
      <c r="A207" s="39"/>
      <c r="B207" s="40"/>
      <c r="C207" s="205" t="s">
        <v>371</v>
      </c>
      <c r="D207" s="205" t="s">
        <v>127</v>
      </c>
      <c r="E207" s="206" t="s">
        <v>372</v>
      </c>
      <c r="F207" s="207" t="s">
        <v>373</v>
      </c>
      <c r="G207" s="208" t="s">
        <v>225</v>
      </c>
      <c r="H207" s="209">
        <v>109.44</v>
      </c>
      <c r="I207" s="210"/>
      <c r="J207" s="211">
        <f>ROUND(I207*H207,2)</f>
        <v>0</v>
      </c>
      <c r="K207" s="207" t="s">
        <v>131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132</v>
      </c>
      <c r="AT207" s="216" t="s">
        <v>127</v>
      </c>
      <c r="AU207" s="216" t="s">
        <v>83</v>
      </c>
      <c r="AY207" s="18" t="s">
        <v>124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132</v>
      </c>
      <c r="BM207" s="216" t="s">
        <v>903</v>
      </c>
    </row>
    <row r="208" s="2" customFormat="1">
      <c r="A208" s="39"/>
      <c r="B208" s="40"/>
      <c r="C208" s="41"/>
      <c r="D208" s="218" t="s">
        <v>134</v>
      </c>
      <c r="E208" s="41"/>
      <c r="F208" s="219" t="s">
        <v>375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134</v>
      </c>
      <c r="AU208" s="18" t="s">
        <v>83</v>
      </c>
    </row>
    <row r="209" s="2" customFormat="1">
      <c r="A209" s="39"/>
      <c r="B209" s="40"/>
      <c r="C209" s="41"/>
      <c r="D209" s="225" t="s">
        <v>162</v>
      </c>
      <c r="E209" s="41"/>
      <c r="F209" s="245" t="s">
        <v>376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83</v>
      </c>
    </row>
    <row r="210" s="13" customFormat="1">
      <c r="A210" s="13"/>
      <c r="B210" s="223"/>
      <c r="C210" s="224"/>
      <c r="D210" s="225" t="s">
        <v>136</v>
      </c>
      <c r="E210" s="226" t="s">
        <v>19</v>
      </c>
      <c r="F210" s="227" t="s">
        <v>904</v>
      </c>
      <c r="G210" s="224"/>
      <c r="H210" s="228">
        <v>55.200000000000003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136</v>
      </c>
      <c r="AU210" s="234" t="s">
        <v>83</v>
      </c>
      <c r="AV210" s="13" t="s">
        <v>83</v>
      </c>
      <c r="AW210" s="13" t="s">
        <v>35</v>
      </c>
      <c r="AX210" s="13" t="s">
        <v>73</v>
      </c>
      <c r="AY210" s="234" t="s">
        <v>124</v>
      </c>
    </row>
    <row r="211" s="13" customFormat="1">
      <c r="A211" s="13"/>
      <c r="B211" s="223"/>
      <c r="C211" s="224"/>
      <c r="D211" s="225" t="s">
        <v>136</v>
      </c>
      <c r="E211" s="226" t="s">
        <v>19</v>
      </c>
      <c r="F211" s="227" t="s">
        <v>905</v>
      </c>
      <c r="G211" s="224"/>
      <c r="H211" s="228">
        <v>54.240000000000002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136</v>
      </c>
      <c r="AU211" s="234" t="s">
        <v>83</v>
      </c>
      <c r="AV211" s="13" t="s">
        <v>83</v>
      </c>
      <c r="AW211" s="13" t="s">
        <v>35</v>
      </c>
      <c r="AX211" s="13" t="s">
        <v>73</v>
      </c>
      <c r="AY211" s="234" t="s">
        <v>124</v>
      </c>
    </row>
    <row r="212" s="14" customFormat="1">
      <c r="A212" s="14"/>
      <c r="B212" s="246"/>
      <c r="C212" s="247"/>
      <c r="D212" s="225" t="s">
        <v>136</v>
      </c>
      <c r="E212" s="248" t="s">
        <v>19</v>
      </c>
      <c r="F212" s="249" t="s">
        <v>261</v>
      </c>
      <c r="G212" s="247"/>
      <c r="H212" s="250">
        <v>109.44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136</v>
      </c>
      <c r="AU212" s="256" t="s">
        <v>83</v>
      </c>
      <c r="AV212" s="14" t="s">
        <v>132</v>
      </c>
      <c r="AW212" s="14" t="s">
        <v>35</v>
      </c>
      <c r="AX212" s="14" t="s">
        <v>81</v>
      </c>
      <c r="AY212" s="256" t="s">
        <v>124</v>
      </c>
    </row>
    <row r="213" s="2" customFormat="1" ht="16.5" customHeight="1">
      <c r="A213" s="39"/>
      <c r="B213" s="40"/>
      <c r="C213" s="205" t="s">
        <v>379</v>
      </c>
      <c r="D213" s="205" t="s">
        <v>127</v>
      </c>
      <c r="E213" s="206" t="s">
        <v>380</v>
      </c>
      <c r="F213" s="207" t="s">
        <v>381</v>
      </c>
      <c r="G213" s="208" t="s">
        <v>225</v>
      </c>
      <c r="H213" s="209">
        <v>109.44</v>
      </c>
      <c r="I213" s="210"/>
      <c r="J213" s="211">
        <f>ROUND(I213*H213,2)</f>
        <v>0</v>
      </c>
      <c r="K213" s="207" t="s">
        <v>131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132</v>
      </c>
      <c r="AT213" s="216" t="s">
        <v>127</v>
      </c>
      <c r="AU213" s="216" t="s">
        <v>83</v>
      </c>
      <c r="AY213" s="18" t="s">
        <v>124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132</v>
      </c>
      <c r="BM213" s="216" t="s">
        <v>906</v>
      </c>
    </row>
    <row r="214" s="2" customFormat="1">
      <c r="A214" s="39"/>
      <c r="B214" s="40"/>
      <c r="C214" s="41"/>
      <c r="D214" s="218" t="s">
        <v>134</v>
      </c>
      <c r="E214" s="41"/>
      <c r="F214" s="219" t="s">
        <v>383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83</v>
      </c>
    </row>
    <row r="215" s="2" customFormat="1" ht="16.5" customHeight="1">
      <c r="A215" s="39"/>
      <c r="B215" s="40"/>
      <c r="C215" s="205" t="s">
        <v>384</v>
      </c>
      <c r="D215" s="205" t="s">
        <v>127</v>
      </c>
      <c r="E215" s="206" t="s">
        <v>385</v>
      </c>
      <c r="F215" s="207" t="s">
        <v>247</v>
      </c>
      <c r="G215" s="208" t="s">
        <v>225</v>
      </c>
      <c r="H215" s="209">
        <v>547.20000000000005</v>
      </c>
      <c r="I215" s="210"/>
      <c r="J215" s="211">
        <f>ROUND(I215*H215,2)</f>
        <v>0</v>
      </c>
      <c r="K215" s="207" t="s">
        <v>131</v>
      </c>
      <c r="L215" s="45"/>
      <c r="M215" s="212" t="s">
        <v>19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132</v>
      </c>
      <c r="AT215" s="216" t="s">
        <v>127</v>
      </c>
      <c r="AU215" s="216" t="s">
        <v>83</v>
      </c>
      <c r="AY215" s="18" t="s">
        <v>124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132</v>
      </c>
      <c r="BM215" s="216" t="s">
        <v>907</v>
      </c>
    </row>
    <row r="216" s="2" customFormat="1">
      <c r="A216" s="39"/>
      <c r="B216" s="40"/>
      <c r="C216" s="41"/>
      <c r="D216" s="218" t="s">
        <v>134</v>
      </c>
      <c r="E216" s="41"/>
      <c r="F216" s="219" t="s">
        <v>387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83</v>
      </c>
    </row>
    <row r="217" s="2" customFormat="1">
      <c r="A217" s="39"/>
      <c r="B217" s="40"/>
      <c r="C217" s="41"/>
      <c r="D217" s="225" t="s">
        <v>162</v>
      </c>
      <c r="E217" s="41"/>
      <c r="F217" s="245" t="s">
        <v>388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83</v>
      </c>
    </row>
    <row r="218" s="13" customFormat="1">
      <c r="A218" s="13"/>
      <c r="B218" s="223"/>
      <c r="C218" s="224"/>
      <c r="D218" s="225" t="s">
        <v>136</v>
      </c>
      <c r="E218" s="226" t="s">
        <v>19</v>
      </c>
      <c r="F218" s="227" t="s">
        <v>908</v>
      </c>
      <c r="G218" s="224"/>
      <c r="H218" s="228">
        <v>547.20000000000005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136</v>
      </c>
      <c r="AU218" s="234" t="s">
        <v>83</v>
      </c>
      <c r="AV218" s="13" t="s">
        <v>83</v>
      </c>
      <c r="AW218" s="13" t="s">
        <v>35</v>
      </c>
      <c r="AX218" s="13" t="s">
        <v>81</v>
      </c>
      <c r="AY218" s="234" t="s">
        <v>124</v>
      </c>
    </row>
    <row r="219" s="12" customFormat="1" ht="22.8" customHeight="1">
      <c r="A219" s="12"/>
      <c r="B219" s="189"/>
      <c r="C219" s="190"/>
      <c r="D219" s="191" t="s">
        <v>72</v>
      </c>
      <c r="E219" s="203" t="s">
        <v>390</v>
      </c>
      <c r="F219" s="203" t="s">
        <v>391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SUM(P220:P239)</f>
        <v>0</v>
      </c>
      <c r="Q219" s="197"/>
      <c r="R219" s="198">
        <f>SUM(R220:R239)</f>
        <v>0</v>
      </c>
      <c r="S219" s="197"/>
      <c r="T219" s="199">
        <f>SUM(T220:T239)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0" t="s">
        <v>81</v>
      </c>
      <c r="AT219" s="201" t="s">
        <v>72</v>
      </c>
      <c r="AU219" s="201" t="s">
        <v>81</v>
      </c>
      <c r="AY219" s="200" t="s">
        <v>124</v>
      </c>
      <c r="BK219" s="202">
        <f>SUM(BK220:BK239)</f>
        <v>0</v>
      </c>
    </row>
    <row r="220" s="2" customFormat="1" ht="16.5" customHeight="1">
      <c r="A220" s="39"/>
      <c r="B220" s="40"/>
      <c r="C220" s="205" t="s">
        <v>392</v>
      </c>
      <c r="D220" s="205" t="s">
        <v>127</v>
      </c>
      <c r="E220" s="206" t="s">
        <v>393</v>
      </c>
      <c r="F220" s="207" t="s">
        <v>361</v>
      </c>
      <c r="G220" s="208" t="s">
        <v>130</v>
      </c>
      <c r="H220" s="209">
        <v>138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132</v>
      </c>
      <c r="AT220" s="216" t="s">
        <v>127</v>
      </c>
      <c r="AU220" s="216" t="s">
        <v>83</v>
      </c>
      <c r="AY220" s="18" t="s">
        <v>124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132</v>
      </c>
      <c r="BM220" s="216" t="s">
        <v>909</v>
      </c>
    </row>
    <row r="221" s="2" customFormat="1">
      <c r="A221" s="39"/>
      <c r="B221" s="40"/>
      <c r="C221" s="41"/>
      <c r="D221" s="225" t="s">
        <v>162</v>
      </c>
      <c r="E221" s="41"/>
      <c r="F221" s="245" t="s">
        <v>363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83</v>
      </c>
    </row>
    <row r="222" s="13" customFormat="1">
      <c r="A222" s="13"/>
      <c r="B222" s="223"/>
      <c r="C222" s="224"/>
      <c r="D222" s="225" t="s">
        <v>136</v>
      </c>
      <c r="E222" s="226" t="s">
        <v>19</v>
      </c>
      <c r="F222" s="227" t="s">
        <v>899</v>
      </c>
      <c r="G222" s="224"/>
      <c r="H222" s="228">
        <v>138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136</v>
      </c>
      <c r="AU222" s="234" t="s">
        <v>83</v>
      </c>
      <c r="AV222" s="13" t="s">
        <v>83</v>
      </c>
      <c r="AW222" s="13" t="s">
        <v>35</v>
      </c>
      <c r="AX222" s="13" t="s">
        <v>81</v>
      </c>
      <c r="AY222" s="234" t="s">
        <v>124</v>
      </c>
    </row>
    <row r="223" s="2" customFormat="1" ht="24.15" customHeight="1">
      <c r="A223" s="39"/>
      <c r="B223" s="40"/>
      <c r="C223" s="205" t="s">
        <v>395</v>
      </c>
      <c r="D223" s="205" t="s">
        <v>127</v>
      </c>
      <c r="E223" s="206" t="s">
        <v>396</v>
      </c>
      <c r="F223" s="207" t="s">
        <v>366</v>
      </c>
      <c r="G223" s="208" t="s">
        <v>130</v>
      </c>
      <c r="H223" s="209">
        <v>954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44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132</v>
      </c>
      <c r="AT223" s="216" t="s">
        <v>127</v>
      </c>
      <c r="AU223" s="216" t="s">
        <v>83</v>
      </c>
      <c r="AY223" s="18" t="s">
        <v>124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81</v>
      </c>
      <c r="BK223" s="217">
        <f>ROUND(I223*H223,2)</f>
        <v>0</v>
      </c>
      <c r="BL223" s="18" t="s">
        <v>132</v>
      </c>
      <c r="BM223" s="216" t="s">
        <v>910</v>
      </c>
    </row>
    <row r="224" s="2" customFormat="1">
      <c r="A224" s="39"/>
      <c r="B224" s="40"/>
      <c r="C224" s="41"/>
      <c r="D224" s="225" t="s">
        <v>162</v>
      </c>
      <c r="E224" s="41"/>
      <c r="F224" s="245" t="s">
        <v>368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83</v>
      </c>
    </row>
    <row r="225" s="13" customFormat="1">
      <c r="A225" s="13"/>
      <c r="B225" s="223"/>
      <c r="C225" s="224"/>
      <c r="D225" s="225" t="s">
        <v>136</v>
      </c>
      <c r="E225" s="226" t="s">
        <v>19</v>
      </c>
      <c r="F225" s="227" t="s">
        <v>901</v>
      </c>
      <c r="G225" s="224"/>
      <c r="H225" s="228">
        <v>276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136</v>
      </c>
      <c r="AU225" s="234" t="s">
        <v>83</v>
      </c>
      <c r="AV225" s="13" t="s">
        <v>83</v>
      </c>
      <c r="AW225" s="13" t="s">
        <v>35</v>
      </c>
      <c r="AX225" s="13" t="s">
        <v>73</v>
      </c>
      <c r="AY225" s="234" t="s">
        <v>124</v>
      </c>
    </row>
    <row r="226" s="13" customFormat="1">
      <c r="A226" s="13"/>
      <c r="B226" s="223"/>
      <c r="C226" s="224"/>
      <c r="D226" s="225" t="s">
        <v>136</v>
      </c>
      <c r="E226" s="226" t="s">
        <v>19</v>
      </c>
      <c r="F226" s="227" t="s">
        <v>902</v>
      </c>
      <c r="G226" s="224"/>
      <c r="H226" s="228">
        <v>678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136</v>
      </c>
      <c r="AU226" s="234" t="s">
        <v>83</v>
      </c>
      <c r="AV226" s="13" t="s">
        <v>83</v>
      </c>
      <c r="AW226" s="13" t="s">
        <v>35</v>
      </c>
      <c r="AX226" s="13" t="s">
        <v>73</v>
      </c>
      <c r="AY226" s="234" t="s">
        <v>124</v>
      </c>
    </row>
    <row r="227" s="14" customFormat="1">
      <c r="A227" s="14"/>
      <c r="B227" s="246"/>
      <c r="C227" s="247"/>
      <c r="D227" s="225" t="s">
        <v>136</v>
      </c>
      <c r="E227" s="248" t="s">
        <v>19</v>
      </c>
      <c r="F227" s="249" t="s">
        <v>261</v>
      </c>
      <c r="G227" s="247"/>
      <c r="H227" s="250">
        <v>954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136</v>
      </c>
      <c r="AU227" s="256" t="s">
        <v>83</v>
      </c>
      <c r="AV227" s="14" t="s">
        <v>132</v>
      </c>
      <c r="AW227" s="14" t="s">
        <v>35</v>
      </c>
      <c r="AX227" s="14" t="s">
        <v>81</v>
      </c>
      <c r="AY227" s="256" t="s">
        <v>124</v>
      </c>
    </row>
    <row r="228" s="2" customFormat="1" ht="16.5" customHeight="1">
      <c r="A228" s="39"/>
      <c r="B228" s="40"/>
      <c r="C228" s="205" t="s">
        <v>398</v>
      </c>
      <c r="D228" s="205" t="s">
        <v>127</v>
      </c>
      <c r="E228" s="206" t="s">
        <v>399</v>
      </c>
      <c r="F228" s="207" t="s">
        <v>373</v>
      </c>
      <c r="G228" s="208" t="s">
        <v>225</v>
      </c>
      <c r="H228" s="209">
        <v>82.079999999999998</v>
      </c>
      <c r="I228" s="210"/>
      <c r="J228" s="211">
        <f>ROUND(I228*H228,2)</f>
        <v>0</v>
      </c>
      <c r="K228" s="207" t="s">
        <v>131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132</v>
      </c>
      <c r="AT228" s="216" t="s">
        <v>127</v>
      </c>
      <c r="AU228" s="216" t="s">
        <v>83</v>
      </c>
      <c r="AY228" s="18" t="s">
        <v>124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132</v>
      </c>
      <c r="BM228" s="216" t="s">
        <v>911</v>
      </c>
    </row>
    <row r="229" s="2" customFormat="1">
      <c r="A229" s="39"/>
      <c r="B229" s="40"/>
      <c r="C229" s="41"/>
      <c r="D229" s="218" t="s">
        <v>134</v>
      </c>
      <c r="E229" s="41"/>
      <c r="F229" s="219" t="s">
        <v>401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83</v>
      </c>
    </row>
    <row r="230" s="2" customFormat="1">
      <c r="A230" s="39"/>
      <c r="B230" s="40"/>
      <c r="C230" s="41"/>
      <c r="D230" s="225" t="s">
        <v>162</v>
      </c>
      <c r="E230" s="41"/>
      <c r="F230" s="245" t="s">
        <v>376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83</v>
      </c>
    </row>
    <row r="231" s="13" customFormat="1">
      <c r="A231" s="13"/>
      <c r="B231" s="223"/>
      <c r="C231" s="224"/>
      <c r="D231" s="225" t="s">
        <v>136</v>
      </c>
      <c r="E231" s="226" t="s">
        <v>19</v>
      </c>
      <c r="F231" s="227" t="s">
        <v>912</v>
      </c>
      <c r="G231" s="224"/>
      <c r="H231" s="228">
        <v>41.399999999999999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136</v>
      </c>
      <c r="AU231" s="234" t="s">
        <v>83</v>
      </c>
      <c r="AV231" s="13" t="s">
        <v>83</v>
      </c>
      <c r="AW231" s="13" t="s">
        <v>35</v>
      </c>
      <c r="AX231" s="13" t="s">
        <v>73</v>
      </c>
      <c r="AY231" s="234" t="s">
        <v>124</v>
      </c>
    </row>
    <row r="232" s="13" customFormat="1">
      <c r="A232" s="13"/>
      <c r="B232" s="223"/>
      <c r="C232" s="224"/>
      <c r="D232" s="225" t="s">
        <v>136</v>
      </c>
      <c r="E232" s="226" t="s">
        <v>19</v>
      </c>
      <c r="F232" s="227" t="s">
        <v>913</v>
      </c>
      <c r="G232" s="224"/>
      <c r="H232" s="228">
        <v>40.68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136</v>
      </c>
      <c r="AU232" s="234" t="s">
        <v>83</v>
      </c>
      <c r="AV232" s="13" t="s">
        <v>83</v>
      </c>
      <c r="AW232" s="13" t="s">
        <v>35</v>
      </c>
      <c r="AX232" s="13" t="s">
        <v>73</v>
      </c>
      <c r="AY232" s="234" t="s">
        <v>124</v>
      </c>
    </row>
    <row r="233" s="14" customFormat="1">
      <c r="A233" s="14"/>
      <c r="B233" s="246"/>
      <c r="C233" s="247"/>
      <c r="D233" s="225" t="s">
        <v>136</v>
      </c>
      <c r="E233" s="248" t="s">
        <v>19</v>
      </c>
      <c r="F233" s="249" t="s">
        <v>261</v>
      </c>
      <c r="G233" s="247"/>
      <c r="H233" s="250">
        <v>82.079999999999998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136</v>
      </c>
      <c r="AU233" s="256" t="s">
        <v>83</v>
      </c>
      <c r="AV233" s="14" t="s">
        <v>132</v>
      </c>
      <c r="AW233" s="14" t="s">
        <v>35</v>
      </c>
      <c r="AX233" s="14" t="s">
        <v>81</v>
      </c>
      <c r="AY233" s="256" t="s">
        <v>124</v>
      </c>
    </row>
    <row r="234" s="2" customFormat="1" ht="16.5" customHeight="1">
      <c r="A234" s="39"/>
      <c r="B234" s="40"/>
      <c r="C234" s="205" t="s">
        <v>404</v>
      </c>
      <c r="D234" s="205" t="s">
        <v>127</v>
      </c>
      <c r="E234" s="206" t="s">
        <v>405</v>
      </c>
      <c r="F234" s="207" t="s">
        <v>381</v>
      </c>
      <c r="G234" s="208" t="s">
        <v>225</v>
      </c>
      <c r="H234" s="209">
        <v>82.079999999999998</v>
      </c>
      <c r="I234" s="210"/>
      <c r="J234" s="211">
        <f>ROUND(I234*H234,2)</f>
        <v>0</v>
      </c>
      <c r="K234" s="207" t="s">
        <v>131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132</v>
      </c>
      <c r="AT234" s="216" t="s">
        <v>127</v>
      </c>
      <c r="AU234" s="216" t="s">
        <v>83</v>
      </c>
      <c r="AY234" s="18" t="s">
        <v>124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132</v>
      </c>
      <c r="BM234" s="216" t="s">
        <v>914</v>
      </c>
    </row>
    <row r="235" s="2" customFormat="1">
      <c r="A235" s="39"/>
      <c r="B235" s="40"/>
      <c r="C235" s="41"/>
      <c r="D235" s="218" t="s">
        <v>134</v>
      </c>
      <c r="E235" s="41"/>
      <c r="F235" s="219" t="s">
        <v>407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134</v>
      </c>
      <c r="AU235" s="18" t="s">
        <v>83</v>
      </c>
    </row>
    <row r="236" s="2" customFormat="1" ht="16.5" customHeight="1">
      <c r="A236" s="39"/>
      <c r="B236" s="40"/>
      <c r="C236" s="205" t="s">
        <v>408</v>
      </c>
      <c r="D236" s="205" t="s">
        <v>127</v>
      </c>
      <c r="E236" s="206" t="s">
        <v>409</v>
      </c>
      <c r="F236" s="207" t="s">
        <v>247</v>
      </c>
      <c r="G236" s="208" t="s">
        <v>225</v>
      </c>
      <c r="H236" s="209">
        <v>410.39999999999998</v>
      </c>
      <c r="I236" s="210"/>
      <c r="J236" s="211">
        <f>ROUND(I236*H236,2)</f>
        <v>0</v>
      </c>
      <c r="K236" s="207" t="s">
        <v>131</v>
      </c>
      <c r="L236" s="45"/>
      <c r="M236" s="212" t="s">
        <v>19</v>
      </c>
      <c r="N236" s="213" t="s">
        <v>44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132</v>
      </c>
      <c r="AT236" s="216" t="s">
        <v>127</v>
      </c>
      <c r="AU236" s="216" t="s">
        <v>83</v>
      </c>
      <c r="AY236" s="18" t="s">
        <v>124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132</v>
      </c>
      <c r="BM236" s="216" t="s">
        <v>915</v>
      </c>
    </row>
    <row r="237" s="2" customFormat="1">
      <c r="A237" s="39"/>
      <c r="B237" s="40"/>
      <c r="C237" s="41"/>
      <c r="D237" s="218" t="s">
        <v>134</v>
      </c>
      <c r="E237" s="41"/>
      <c r="F237" s="219" t="s">
        <v>411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134</v>
      </c>
      <c r="AU237" s="18" t="s">
        <v>83</v>
      </c>
    </row>
    <row r="238" s="2" customFormat="1">
      <c r="A238" s="39"/>
      <c r="B238" s="40"/>
      <c r="C238" s="41"/>
      <c r="D238" s="225" t="s">
        <v>162</v>
      </c>
      <c r="E238" s="41"/>
      <c r="F238" s="245" t="s">
        <v>388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83</v>
      </c>
    </row>
    <row r="239" s="13" customFormat="1">
      <c r="A239" s="13"/>
      <c r="B239" s="223"/>
      <c r="C239" s="224"/>
      <c r="D239" s="225" t="s">
        <v>136</v>
      </c>
      <c r="E239" s="226" t="s">
        <v>19</v>
      </c>
      <c r="F239" s="227" t="s">
        <v>916</v>
      </c>
      <c r="G239" s="224"/>
      <c r="H239" s="228">
        <v>410.39999999999998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136</v>
      </c>
      <c r="AU239" s="234" t="s">
        <v>83</v>
      </c>
      <c r="AV239" s="13" t="s">
        <v>83</v>
      </c>
      <c r="AW239" s="13" t="s">
        <v>35</v>
      </c>
      <c r="AX239" s="13" t="s">
        <v>81</v>
      </c>
      <c r="AY239" s="234" t="s">
        <v>124</v>
      </c>
    </row>
    <row r="240" s="12" customFormat="1" ht="22.8" customHeight="1">
      <c r="A240" s="12"/>
      <c r="B240" s="189"/>
      <c r="C240" s="190"/>
      <c r="D240" s="191" t="s">
        <v>72</v>
      </c>
      <c r="E240" s="203" t="s">
        <v>413</v>
      </c>
      <c r="F240" s="203" t="s">
        <v>414</v>
      </c>
      <c r="G240" s="190"/>
      <c r="H240" s="190"/>
      <c r="I240" s="193"/>
      <c r="J240" s="204">
        <f>BK240</f>
        <v>0</v>
      </c>
      <c r="K240" s="190"/>
      <c r="L240" s="195"/>
      <c r="M240" s="196"/>
      <c r="N240" s="197"/>
      <c r="O240" s="197"/>
      <c r="P240" s="198">
        <f>SUM(P241:P285)</f>
        <v>0</v>
      </c>
      <c r="Q240" s="197"/>
      <c r="R240" s="198">
        <f>SUM(R241:R285)</f>
        <v>0</v>
      </c>
      <c r="S240" s="197"/>
      <c r="T240" s="199">
        <f>SUM(T241:T285)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0" t="s">
        <v>81</v>
      </c>
      <c r="AT240" s="201" t="s">
        <v>72</v>
      </c>
      <c r="AU240" s="201" t="s">
        <v>81</v>
      </c>
      <c r="AY240" s="200" t="s">
        <v>124</v>
      </c>
      <c r="BK240" s="202">
        <f>SUM(BK241:BK285)</f>
        <v>0</v>
      </c>
    </row>
    <row r="241" s="2" customFormat="1" ht="16.5" customHeight="1">
      <c r="A241" s="39"/>
      <c r="B241" s="40"/>
      <c r="C241" s="205" t="s">
        <v>415</v>
      </c>
      <c r="D241" s="205" t="s">
        <v>127</v>
      </c>
      <c r="E241" s="206" t="s">
        <v>917</v>
      </c>
      <c r="F241" s="207" t="s">
        <v>417</v>
      </c>
      <c r="G241" s="208" t="s">
        <v>130</v>
      </c>
      <c r="H241" s="209">
        <v>138</v>
      </c>
      <c r="I241" s="210"/>
      <c r="J241" s="211">
        <f>ROUND(I241*H241,2)</f>
        <v>0</v>
      </c>
      <c r="K241" s="207" t="s">
        <v>131</v>
      </c>
      <c r="L241" s="45"/>
      <c r="M241" s="212" t="s">
        <v>19</v>
      </c>
      <c r="N241" s="213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132</v>
      </c>
      <c r="AT241" s="216" t="s">
        <v>127</v>
      </c>
      <c r="AU241" s="216" t="s">
        <v>83</v>
      </c>
      <c r="AY241" s="18" t="s">
        <v>124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132</v>
      </c>
      <c r="BM241" s="216" t="s">
        <v>918</v>
      </c>
    </row>
    <row r="242" s="2" customFormat="1">
      <c r="A242" s="39"/>
      <c r="B242" s="40"/>
      <c r="C242" s="41"/>
      <c r="D242" s="218" t="s">
        <v>134</v>
      </c>
      <c r="E242" s="41"/>
      <c r="F242" s="219" t="s">
        <v>919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134</v>
      </c>
      <c r="AU242" s="18" t="s">
        <v>83</v>
      </c>
    </row>
    <row r="243" s="2" customFormat="1">
      <c r="A243" s="39"/>
      <c r="B243" s="40"/>
      <c r="C243" s="41"/>
      <c r="D243" s="225" t="s">
        <v>162</v>
      </c>
      <c r="E243" s="41"/>
      <c r="F243" s="245" t="s">
        <v>420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162</v>
      </c>
      <c r="AU243" s="18" t="s">
        <v>83</v>
      </c>
    </row>
    <row r="244" s="2" customFormat="1" ht="16.5" customHeight="1">
      <c r="A244" s="39"/>
      <c r="B244" s="40"/>
      <c r="C244" s="205" t="s">
        <v>421</v>
      </c>
      <c r="D244" s="205" t="s">
        <v>127</v>
      </c>
      <c r="E244" s="206" t="s">
        <v>920</v>
      </c>
      <c r="F244" s="207" t="s">
        <v>423</v>
      </c>
      <c r="G244" s="208" t="s">
        <v>185</v>
      </c>
      <c r="H244" s="209">
        <v>57.960000000000001</v>
      </c>
      <c r="I244" s="210"/>
      <c r="J244" s="211">
        <f>ROUND(I244*H244,2)</f>
        <v>0</v>
      </c>
      <c r="K244" s="207" t="s">
        <v>131</v>
      </c>
      <c r="L244" s="45"/>
      <c r="M244" s="212" t="s">
        <v>19</v>
      </c>
      <c r="N244" s="213" t="s">
        <v>44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132</v>
      </c>
      <c r="AT244" s="216" t="s">
        <v>127</v>
      </c>
      <c r="AU244" s="216" t="s">
        <v>83</v>
      </c>
      <c r="AY244" s="18" t="s">
        <v>124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81</v>
      </c>
      <c r="BK244" s="217">
        <f>ROUND(I244*H244,2)</f>
        <v>0</v>
      </c>
      <c r="BL244" s="18" t="s">
        <v>132</v>
      </c>
      <c r="BM244" s="216" t="s">
        <v>921</v>
      </c>
    </row>
    <row r="245" s="2" customFormat="1">
      <c r="A245" s="39"/>
      <c r="B245" s="40"/>
      <c r="C245" s="41"/>
      <c r="D245" s="218" t="s">
        <v>134</v>
      </c>
      <c r="E245" s="41"/>
      <c r="F245" s="219" t="s">
        <v>922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134</v>
      </c>
      <c r="AU245" s="18" t="s">
        <v>83</v>
      </c>
    </row>
    <row r="246" s="2" customFormat="1">
      <c r="A246" s="39"/>
      <c r="B246" s="40"/>
      <c r="C246" s="41"/>
      <c r="D246" s="225" t="s">
        <v>162</v>
      </c>
      <c r="E246" s="41"/>
      <c r="F246" s="245" t="s">
        <v>426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162</v>
      </c>
      <c r="AU246" s="18" t="s">
        <v>83</v>
      </c>
    </row>
    <row r="247" s="13" customFormat="1">
      <c r="A247" s="13"/>
      <c r="B247" s="223"/>
      <c r="C247" s="224"/>
      <c r="D247" s="225" t="s">
        <v>136</v>
      </c>
      <c r="E247" s="226" t="s">
        <v>19</v>
      </c>
      <c r="F247" s="227" t="s">
        <v>843</v>
      </c>
      <c r="G247" s="224"/>
      <c r="H247" s="228">
        <v>57.960000000000001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136</v>
      </c>
      <c r="AU247" s="234" t="s">
        <v>83</v>
      </c>
      <c r="AV247" s="13" t="s">
        <v>83</v>
      </c>
      <c r="AW247" s="13" t="s">
        <v>35</v>
      </c>
      <c r="AX247" s="13" t="s">
        <v>81</v>
      </c>
      <c r="AY247" s="234" t="s">
        <v>124</v>
      </c>
    </row>
    <row r="248" s="2" customFormat="1" ht="16.5" customHeight="1">
      <c r="A248" s="39"/>
      <c r="B248" s="40"/>
      <c r="C248" s="205" t="s">
        <v>427</v>
      </c>
      <c r="D248" s="205" t="s">
        <v>127</v>
      </c>
      <c r="E248" s="206" t="s">
        <v>428</v>
      </c>
      <c r="F248" s="207" t="s">
        <v>429</v>
      </c>
      <c r="G248" s="208" t="s">
        <v>130</v>
      </c>
      <c r="H248" s="209">
        <v>138</v>
      </c>
      <c r="I248" s="210"/>
      <c r="J248" s="211">
        <f>ROUND(I248*H248,2)</f>
        <v>0</v>
      </c>
      <c r="K248" s="207" t="s">
        <v>131</v>
      </c>
      <c r="L248" s="45"/>
      <c r="M248" s="212" t="s">
        <v>19</v>
      </c>
      <c r="N248" s="213" t="s">
        <v>44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132</v>
      </c>
      <c r="AT248" s="216" t="s">
        <v>127</v>
      </c>
      <c r="AU248" s="216" t="s">
        <v>83</v>
      </c>
      <c r="AY248" s="18" t="s">
        <v>124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81</v>
      </c>
      <c r="BK248" s="217">
        <f>ROUND(I248*H248,2)</f>
        <v>0</v>
      </c>
      <c r="BL248" s="18" t="s">
        <v>132</v>
      </c>
      <c r="BM248" s="216" t="s">
        <v>923</v>
      </c>
    </row>
    <row r="249" s="2" customFormat="1">
      <c r="A249" s="39"/>
      <c r="B249" s="40"/>
      <c r="C249" s="41"/>
      <c r="D249" s="218" t="s">
        <v>134</v>
      </c>
      <c r="E249" s="41"/>
      <c r="F249" s="219" t="s">
        <v>431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134</v>
      </c>
      <c r="AU249" s="18" t="s">
        <v>83</v>
      </c>
    </row>
    <row r="250" s="2" customFormat="1">
      <c r="A250" s="39"/>
      <c r="B250" s="40"/>
      <c r="C250" s="41"/>
      <c r="D250" s="225" t="s">
        <v>162</v>
      </c>
      <c r="E250" s="41"/>
      <c r="F250" s="245" t="s">
        <v>432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162</v>
      </c>
      <c r="AU250" s="18" t="s">
        <v>83</v>
      </c>
    </row>
    <row r="251" s="2" customFormat="1" ht="16.5" customHeight="1">
      <c r="A251" s="39"/>
      <c r="B251" s="40"/>
      <c r="C251" s="205" t="s">
        <v>433</v>
      </c>
      <c r="D251" s="205" t="s">
        <v>127</v>
      </c>
      <c r="E251" s="206" t="s">
        <v>434</v>
      </c>
      <c r="F251" s="207" t="s">
        <v>361</v>
      </c>
      <c r="G251" s="208" t="s">
        <v>130</v>
      </c>
      <c r="H251" s="209">
        <v>138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44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132</v>
      </c>
      <c r="AT251" s="216" t="s">
        <v>127</v>
      </c>
      <c r="AU251" s="216" t="s">
        <v>83</v>
      </c>
      <c r="AY251" s="18" t="s">
        <v>124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81</v>
      </c>
      <c r="BK251" s="217">
        <f>ROUND(I251*H251,2)</f>
        <v>0</v>
      </c>
      <c r="BL251" s="18" t="s">
        <v>132</v>
      </c>
      <c r="BM251" s="216" t="s">
        <v>924</v>
      </c>
    </row>
    <row r="252" s="2" customFormat="1">
      <c r="A252" s="39"/>
      <c r="B252" s="40"/>
      <c r="C252" s="41"/>
      <c r="D252" s="225" t="s">
        <v>162</v>
      </c>
      <c r="E252" s="41"/>
      <c r="F252" s="245" t="s">
        <v>363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83</v>
      </c>
    </row>
    <row r="253" s="13" customFormat="1">
      <c r="A253" s="13"/>
      <c r="B253" s="223"/>
      <c r="C253" s="224"/>
      <c r="D253" s="225" t="s">
        <v>136</v>
      </c>
      <c r="E253" s="226" t="s">
        <v>19</v>
      </c>
      <c r="F253" s="227" t="s">
        <v>899</v>
      </c>
      <c r="G253" s="224"/>
      <c r="H253" s="228">
        <v>138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136</v>
      </c>
      <c r="AU253" s="234" t="s">
        <v>83</v>
      </c>
      <c r="AV253" s="13" t="s">
        <v>83</v>
      </c>
      <c r="AW253" s="13" t="s">
        <v>35</v>
      </c>
      <c r="AX253" s="13" t="s">
        <v>81</v>
      </c>
      <c r="AY253" s="234" t="s">
        <v>124</v>
      </c>
    </row>
    <row r="254" s="2" customFormat="1" ht="24.15" customHeight="1">
      <c r="A254" s="39"/>
      <c r="B254" s="40"/>
      <c r="C254" s="205" t="s">
        <v>436</v>
      </c>
      <c r="D254" s="205" t="s">
        <v>127</v>
      </c>
      <c r="E254" s="206" t="s">
        <v>437</v>
      </c>
      <c r="F254" s="207" t="s">
        <v>366</v>
      </c>
      <c r="G254" s="208" t="s">
        <v>130</v>
      </c>
      <c r="H254" s="209">
        <v>954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44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132</v>
      </c>
      <c r="AT254" s="216" t="s">
        <v>127</v>
      </c>
      <c r="AU254" s="216" t="s">
        <v>83</v>
      </c>
      <c r="AY254" s="18" t="s">
        <v>124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81</v>
      </c>
      <c r="BK254" s="217">
        <f>ROUND(I254*H254,2)</f>
        <v>0</v>
      </c>
      <c r="BL254" s="18" t="s">
        <v>132</v>
      </c>
      <c r="BM254" s="216" t="s">
        <v>925</v>
      </c>
    </row>
    <row r="255" s="2" customFormat="1">
      <c r="A255" s="39"/>
      <c r="B255" s="40"/>
      <c r="C255" s="41"/>
      <c r="D255" s="225" t="s">
        <v>162</v>
      </c>
      <c r="E255" s="41"/>
      <c r="F255" s="245" t="s">
        <v>368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162</v>
      </c>
      <c r="AU255" s="18" t="s">
        <v>83</v>
      </c>
    </row>
    <row r="256" s="13" customFormat="1">
      <c r="A256" s="13"/>
      <c r="B256" s="223"/>
      <c r="C256" s="224"/>
      <c r="D256" s="225" t="s">
        <v>136</v>
      </c>
      <c r="E256" s="226" t="s">
        <v>19</v>
      </c>
      <c r="F256" s="227" t="s">
        <v>901</v>
      </c>
      <c r="G256" s="224"/>
      <c r="H256" s="228">
        <v>276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136</v>
      </c>
      <c r="AU256" s="234" t="s">
        <v>83</v>
      </c>
      <c r="AV256" s="13" t="s">
        <v>83</v>
      </c>
      <c r="AW256" s="13" t="s">
        <v>35</v>
      </c>
      <c r="AX256" s="13" t="s">
        <v>73</v>
      </c>
      <c r="AY256" s="234" t="s">
        <v>124</v>
      </c>
    </row>
    <row r="257" s="13" customFormat="1">
      <c r="A257" s="13"/>
      <c r="B257" s="223"/>
      <c r="C257" s="224"/>
      <c r="D257" s="225" t="s">
        <v>136</v>
      </c>
      <c r="E257" s="226" t="s">
        <v>19</v>
      </c>
      <c r="F257" s="227" t="s">
        <v>902</v>
      </c>
      <c r="G257" s="224"/>
      <c r="H257" s="228">
        <v>678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136</v>
      </c>
      <c r="AU257" s="234" t="s">
        <v>83</v>
      </c>
      <c r="AV257" s="13" t="s">
        <v>83</v>
      </c>
      <c r="AW257" s="13" t="s">
        <v>35</v>
      </c>
      <c r="AX257" s="13" t="s">
        <v>73</v>
      </c>
      <c r="AY257" s="234" t="s">
        <v>124</v>
      </c>
    </row>
    <row r="258" s="14" customFormat="1">
      <c r="A258" s="14"/>
      <c r="B258" s="246"/>
      <c r="C258" s="247"/>
      <c r="D258" s="225" t="s">
        <v>136</v>
      </c>
      <c r="E258" s="248" t="s">
        <v>19</v>
      </c>
      <c r="F258" s="249" t="s">
        <v>261</v>
      </c>
      <c r="G258" s="247"/>
      <c r="H258" s="250">
        <v>954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136</v>
      </c>
      <c r="AU258" s="256" t="s">
        <v>83</v>
      </c>
      <c r="AV258" s="14" t="s">
        <v>132</v>
      </c>
      <c r="AW258" s="14" t="s">
        <v>35</v>
      </c>
      <c r="AX258" s="14" t="s">
        <v>81</v>
      </c>
      <c r="AY258" s="256" t="s">
        <v>124</v>
      </c>
    </row>
    <row r="259" s="2" customFormat="1" ht="16.5" customHeight="1">
      <c r="A259" s="39"/>
      <c r="B259" s="40"/>
      <c r="C259" s="205" t="s">
        <v>439</v>
      </c>
      <c r="D259" s="205" t="s">
        <v>127</v>
      </c>
      <c r="E259" s="206" t="s">
        <v>440</v>
      </c>
      <c r="F259" s="207" t="s">
        <v>441</v>
      </c>
      <c r="G259" s="208" t="s">
        <v>225</v>
      </c>
      <c r="H259" s="209">
        <v>6.9000000000000004</v>
      </c>
      <c r="I259" s="210"/>
      <c r="J259" s="211">
        <f>ROUND(I259*H259,2)</f>
        <v>0</v>
      </c>
      <c r="K259" s="207" t="s">
        <v>131</v>
      </c>
      <c r="L259" s="45"/>
      <c r="M259" s="212" t="s">
        <v>19</v>
      </c>
      <c r="N259" s="213" t="s">
        <v>44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132</v>
      </c>
      <c r="AT259" s="216" t="s">
        <v>127</v>
      </c>
      <c r="AU259" s="216" t="s">
        <v>83</v>
      </c>
      <c r="AY259" s="18" t="s">
        <v>124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81</v>
      </c>
      <c r="BK259" s="217">
        <f>ROUND(I259*H259,2)</f>
        <v>0</v>
      </c>
      <c r="BL259" s="18" t="s">
        <v>132</v>
      </c>
      <c r="BM259" s="216" t="s">
        <v>926</v>
      </c>
    </row>
    <row r="260" s="2" customFormat="1">
      <c r="A260" s="39"/>
      <c r="B260" s="40"/>
      <c r="C260" s="41"/>
      <c r="D260" s="218" t="s">
        <v>134</v>
      </c>
      <c r="E260" s="41"/>
      <c r="F260" s="219" t="s">
        <v>443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134</v>
      </c>
      <c r="AU260" s="18" t="s">
        <v>83</v>
      </c>
    </row>
    <row r="261" s="2" customFormat="1">
      <c r="A261" s="39"/>
      <c r="B261" s="40"/>
      <c r="C261" s="41"/>
      <c r="D261" s="225" t="s">
        <v>162</v>
      </c>
      <c r="E261" s="41"/>
      <c r="F261" s="245" t="s">
        <v>444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162</v>
      </c>
      <c r="AU261" s="18" t="s">
        <v>83</v>
      </c>
    </row>
    <row r="262" s="13" customFormat="1">
      <c r="A262" s="13"/>
      <c r="B262" s="223"/>
      <c r="C262" s="224"/>
      <c r="D262" s="225" t="s">
        <v>136</v>
      </c>
      <c r="E262" s="226" t="s">
        <v>19</v>
      </c>
      <c r="F262" s="227" t="s">
        <v>927</v>
      </c>
      <c r="G262" s="224"/>
      <c r="H262" s="228">
        <v>6.9000000000000004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136</v>
      </c>
      <c r="AU262" s="234" t="s">
        <v>83</v>
      </c>
      <c r="AV262" s="13" t="s">
        <v>83</v>
      </c>
      <c r="AW262" s="13" t="s">
        <v>35</v>
      </c>
      <c r="AX262" s="13" t="s">
        <v>81</v>
      </c>
      <c r="AY262" s="234" t="s">
        <v>124</v>
      </c>
    </row>
    <row r="263" s="2" customFormat="1" ht="21.75" customHeight="1">
      <c r="A263" s="39"/>
      <c r="B263" s="40"/>
      <c r="C263" s="205" t="s">
        <v>446</v>
      </c>
      <c r="D263" s="205" t="s">
        <v>127</v>
      </c>
      <c r="E263" s="206" t="s">
        <v>447</v>
      </c>
      <c r="F263" s="207" t="s">
        <v>448</v>
      </c>
      <c r="G263" s="208" t="s">
        <v>130</v>
      </c>
      <c r="H263" s="209">
        <v>138</v>
      </c>
      <c r="I263" s="210"/>
      <c r="J263" s="211">
        <f>ROUND(I263*H263,2)</f>
        <v>0</v>
      </c>
      <c r="K263" s="207" t="s">
        <v>131</v>
      </c>
      <c r="L263" s="45"/>
      <c r="M263" s="212" t="s">
        <v>19</v>
      </c>
      <c r="N263" s="213" t="s">
        <v>44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132</v>
      </c>
      <c r="AT263" s="216" t="s">
        <v>127</v>
      </c>
      <c r="AU263" s="216" t="s">
        <v>83</v>
      </c>
      <c r="AY263" s="18" t="s">
        <v>124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81</v>
      </c>
      <c r="BK263" s="217">
        <f>ROUND(I263*H263,2)</f>
        <v>0</v>
      </c>
      <c r="BL263" s="18" t="s">
        <v>132</v>
      </c>
      <c r="BM263" s="216" t="s">
        <v>928</v>
      </c>
    </row>
    <row r="264" s="2" customFormat="1">
      <c r="A264" s="39"/>
      <c r="B264" s="40"/>
      <c r="C264" s="41"/>
      <c r="D264" s="218" t="s">
        <v>134</v>
      </c>
      <c r="E264" s="41"/>
      <c r="F264" s="219" t="s">
        <v>450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83</v>
      </c>
    </row>
    <row r="265" s="2" customFormat="1">
      <c r="A265" s="39"/>
      <c r="B265" s="40"/>
      <c r="C265" s="41"/>
      <c r="D265" s="225" t="s">
        <v>162</v>
      </c>
      <c r="E265" s="41"/>
      <c r="F265" s="245" t="s">
        <v>451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162</v>
      </c>
      <c r="AU265" s="18" t="s">
        <v>83</v>
      </c>
    </row>
    <row r="266" s="2" customFormat="1" ht="16.5" customHeight="1">
      <c r="A266" s="39"/>
      <c r="B266" s="40"/>
      <c r="C266" s="205" t="s">
        <v>452</v>
      </c>
      <c r="D266" s="205" t="s">
        <v>127</v>
      </c>
      <c r="E266" s="206" t="s">
        <v>453</v>
      </c>
      <c r="F266" s="207" t="s">
        <v>454</v>
      </c>
      <c r="G266" s="208" t="s">
        <v>130</v>
      </c>
      <c r="H266" s="209">
        <v>276</v>
      </c>
      <c r="I266" s="210"/>
      <c r="J266" s="211">
        <f>ROUND(I266*H266,2)</f>
        <v>0</v>
      </c>
      <c r="K266" s="207" t="s">
        <v>131</v>
      </c>
      <c r="L266" s="45"/>
      <c r="M266" s="212" t="s">
        <v>19</v>
      </c>
      <c r="N266" s="213" t="s">
        <v>44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132</v>
      </c>
      <c r="AT266" s="216" t="s">
        <v>127</v>
      </c>
      <c r="AU266" s="216" t="s">
        <v>83</v>
      </c>
      <c r="AY266" s="18" t="s">
        <v>124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132</v>
      </c>
      <c r="BM266" s="216" t="s">
        <v>929</v>
      </c>
    </row>
    <row r="267" s="2" customFormat="1">
      <c r="A267" s="39"/>
      <c r="B267" s="40"/>
      <c r="C267" s="41"/>
      <c r="D267" s="218" t="s">
        <v>134</v>
      </c>
      <c r="E267" s="41"/>
      <c r="F267" s="219" t="s">
        <v>456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134</v>
      </c>
      <c r="AU267" s="18" t="s">
        <v>83</v>
      </c>
    </row>
    <row r="268" s="13" customFormat="1">
      <c r="A268" s="13"/>
      <c r="B268" s="223"/>
      <c r="C268" s="224"/>
      <c r="D268" s="225" t="s">
        <v>136</v>
      </c>
      <c r="E268" s="226" t="s">
        <v>19</v>
      </c>
      <c r="F268" s="227" t="s">
        <v>930</v>
      </c>
      <c r="G268" s="224"/>
      <c r="H268" s="228">
        <v>276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136</v>
      </c>
      <c r="AU268" s="234" t="s">
        <v>83</v>
      </c>
      <c r="AV268" s="13" t="s">
        <v>83</v>
      </c>
      <c r="AW268" s="13" t="s">
        <v>35</v>
      </c>
      <c r="AX268" s="13" t="s">
        <v>81</v>
      </c>
      <c r="AY268" s="234" t="s">
        <v>124</v>
      </c>
    </row>
    <row r="269" s="2" customFormat="1" ht="16.5" customHeight="1">
      <c r="A269" s="39"/>
      <c r="B269" s="40"/>
      <c r="C269" s="205" t="s">
        <v>458</v>
      </c>
      <c r="D269" s="205" t="s">
        <v>127</v>
      </c>
      <c r="E269" s="206" t="s">
        <v>459</v>
      </c>
      <c r="F269" s="207" t="s">
        <v>460</v>
      </c>
      <c r="G269" s="208" t="s">
        <v>168</v>
      </c>
      <c r="H269" s="209">
        <v>7.5899999999999999</v>
      </c>
      <c r="I269" s="210"/>
      <c r="J269" s="211">
        <f>ROUND(I269*H269,2)</f>
        <v>0</v>
      </c>
      <c r="K269" s="207" t="s">
        <v>19</v>
      </c>
      <c r="L269" s="45"/>
      <c r="M269" s="212" t="s">
        <v>19</v>
      </c>
      <c r="N269" s="213" t="s">
        <v>44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132</v>
      </c>
      <c r="AT269" s="216" t="s">
        <v>127</v>
      </c>
      <c r="AU269" s="216" t="s">
        <v>83</v>
      </c>
      <c r="AY269" s="18" t="s">
        <v>124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81</v>
      </c>
      <c r="BK269" s="217">
        <f>ROUND(I269*H269,2)</f>
        <v>0</v>
      </c>
      <c r="BL269" s="18" t="s">
        <v>132</v>
      </c>
      <c r="BM269" s="216" t="s">
        <v>931</v>
      </c>
    </row>
    <row r="270" s="2" customFormat="1">
      <c r="A270" s="39"/>
      <c r="B270" s="40"/>
      <c r="C270" s="41"/>
      <c r="D270" s="225" t="s">
        <v>162</v>
      </c>
      <c r="E270" s="41"/>
      <c r="F270" s="245" t="s">
        <v>462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162</v>
      </c>
      <c r="AU270" s="18" t="s">
        <v>83</v>
      </c>
    </row>
    <row r="271" s="13" customFormat="1">
      <c r="A271" s="13"/>
      <c r="B271" s="223"/>
      <c r="C271" s="224"/>
      <c r="D271" s="225" t="s">
        <v>136</v>
      </c>
      <c r="E271" s="226" t="s">
        <v>19</v>
      </c>
      <c r="F271" s="227" t="s">
        <v>932</v>
      </c>
      <c r="G271" s="224"/>
      <c r="H271" s="228">
        <v>3.4500000000000002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136</v>
      </c>
      <c r="AU271" s="234" t="s">
        <v>83</v>
      </c>
      <c r="AV271" s="13" t="s">
        <v>83</v>
      </c>
      <c r="AW271" s="13" t="s">
        <v>35</v>
      </c>
      <c r="AX271" s="13" t="s">
        <v>73</v>
      </c>
      <c r="AY271" s="234" t="s">
        <v>124</v>
      </c>
    </row>
    <row r="272" s="13" customFormat="1">
      <c r="A272" s="13"/>
      <c r="B272" s="223"/>
      <c r="C272" s="224"/>
      <c r="D272" s="225" t="s">
        <v>136</v>
      </c>
      <c r="E272" s="226" t="s">
        <v>19</v>
      </c>
      <c r="F272" s="227" t="s">
        <v>933</v>
      </c>
      <c r="G272" s="224"/>
      <c r="H272" s="228">
        <v>4.1399999999999997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136</v>
      </c>
      <c r="AU272" s="234" t="s">
        <v>83</v>
      </c>
      <c r="AV272" s="13" t="s">
        <v>83</v>
      </c>
      <c r="AW272" s="13" t="s">
        <v>35</v>
      </c>
      <c r="AX272" s="13" t="s">
        <v>73</v>
      </c>
      <c r="AY272" s="234" t="s">
        <v>124</v>
      </c>
    </row>
    <row r="273" s="14" customFormat="1">
      <c r="A273" s="14"/>
      <c r="B273" s="246"/>
      <c r="C273" s="247"/>
      <c r="D273" s="225" t="s">
        <v>136</v>
      </c>
      <c r="E273" s="248" t="s">
        <v>19</v>
      </c>
      <c r="F273" s="249" t="s">
        <v>261</v>
      </c>
      <c r="G273" s="247"/>
      <c r="H273" s="250">
        <v>7.5899999999999999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136</v>
      </c>
      <c r="AU273" s="256" t="s">
        <v>83</v>
      </c>
      <c r="AV273" s="14" t="s">
        <v>132</v>
      </c>
      <c r="AW273" s="14" t="s">
        <v>35</v>
      </c>
      <c r="AX273" s="14" t="s">
        <v>81</v>
      </c>
      <c r="AY273" s="256" t="s">
        <v>124</v>
      </c>
    </row>
    <row r="274" s="2" customFormat="1" ht="16.5" customHeight="1">
      <c r="A274" s="39"/>
      <c r="B274" s="40"/>
      <c r="C274" s="205" t="s">
        <v>465</v>
      </c>
      <c r="D274" s="205" t="s">
        <v>127</v>
      </c>
      <c r="E274" s="206" t="s">
        <v>466</v>
      </c>
      <c r="F274" s="207" t="s">
        <v>373</v>
      </c>
      <c r="G274" s="208" t="s">
        <v>225</v>
      </c>
      <c r="H274" s="209">
        <v>82.079999999999998</v>
      </c>
      <c r="I274" s="210"/>
      <c r="J274" s="211">
        <f>ROUND(I274*H274,2)</f>
        <v>0</v>
      </c>
      <c r="K274" s="207" t="s">
        <v>131</v>
      </c>
      <c r="L274" s="45"/>
      <c r="M274" s="212" t="s">
        <v>19</v>
      </c>
      <c r="N274" s="213" t="s">
        <v>44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132</v>
      </c>
      <c r="AT274" s="216" t="s">
        <v>127</v>
      </c>
      <c r="AU274" s="216" t="s">
        <v>83</v>
      </c>
      <c r="AY274" s="18" t="s">
        <v>124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81</v>
      </c>
      <c r="BK274" s="217">
        <f>ROUND(I274*H274,2)</f>
        <v>0</v>
      </c>
      <c r="BL274" s="18" t="s">
        <v>132</v>
      </c>
      <c r="BM274" s="216" t="s">
        <v>934</v>
      </c>
    </row>
    <row r="275" s="2" customFormat="1">
      <c r="A275" s="39"/>
      <c r="B275" s="40"/>
      <c r="C275" s="41"/>
      <c r="D275" s="218" t="s">
        <v>134</v>
      </c>
      <c r="E275" s="41"/>
      <c r="F275" s="219" t="s">
        <v>468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83</v>
      </c>
    </row>
    <row r="276" s="2" customFormat="1">
      <c r="A276" s="39"/>
      <c r="B276" s="40"/>
      <c r="C276" s="41"/>
      <c r="D276" s="225" t="s">
        <v>162</v>
      </c>
      <c r="E276" s="41"/>
      <c r="F276" s="245" t="s">
        <v>376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162</v>
      </c>
      <c r="AU276" s="18" t="s">
        <v>83</v>
      </c>
    </row>
    <row r="277" s="13" customFormat="1">
      <c r="A277" s="13"/>
      <c r="B277" s="223"/>
      <c r="C277" s="224"/>
      <c r="D277" s="225" t="s">
        <v>136</v>
      </c>
      <c r="E277" s="226" t="s">
        <v>19</v>
      </c>
      <c r="F277" s="227" t="s">
        <v>912</v>
      </c>
      <c r="G277" s="224"/>
      <c r="H277" s="228">
        <v>41.399999999999999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136</v>
      </c>
      <c r="AU277" s="234" t="s">
        <v>83</v>
      </c>
      <c r="AV277" s="13" t="s">
        <v>83</v>
      </c>
      <c r="AW277" s="13" t="s">
        <v>35</v>
      </c>
      <c r="AX277" s="13" t="s">
        <v>73</v>
      </c>
      <c r="AY277" s="234" t="s">
        <v>124</v>
      </c>
    </row>
    <row r="278" s="13" customFormat="1">
      <c r="A278" s="13"/>
      <c r="B278" s="223"/>
      <c r="C278" s="224"/>
      <c r="D278" s="225" t="s">
        <v>136</v>
      </c>
      <c r="E278" s="226" t="s">
        <v>19</v>
      </c>
      <c r="F278" s="227" t="s">
        <v>913</v>
      </c>
      <c r="G278" s="224"/>
      <c r="H278" s="228">
        <v>40.68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136</v>
      </c>
      <c r="AU278" s="234" t="s">
        <v>83</v>
      </c>
      <c r="AV278" s="13" t="s">
        <v>83</v>
      </c>
      <c r="AW278" s="13" t="s">
        <v>35</v>
      </c>
      <c r="AX278" s="13" t="s">
        <v>73</v>
      </c>
      <c r="AY278" s="234" t="s">
        <v>124</v>
      </c>
    </row>
    <row r="279" s="14" customFormat="1">
      <c r="A279" s="14"/>
      <c r="B279" s="246"/>
      <c r="C279" s="247"/>
      <c r="D279" s="225" t="s">
        <v>136</v>
      </c>
      <c r="E279" s="248" t="s">
        <v>19</v>
      </c>
      <c r="F279" s="249" t="s">
        <v>261</v>
      </c>
      <c r="G279" s="247"/>
      <c r="H279" s="250">
        <v>82.079999999999998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136</v>
      </c>
      <c r="AU279" s="256" t="s">
        <v>83</v>
      </c>
      <c r="AV279" s="14" t="s">
        <v>132</v>
      </c>
      <c r="AW279" s="14" t="s">
        <v>35</v>
      </c>
      <c r="AX279" s="14" t="s">
        <v>81</v>
      </c>
      <c r="AY279" s="256" t="s">
        <v>124</v>
      </c>
    </row>
    <row r="280" s="2" customFormat="1" ht="16.5" customHeight="1">
      <c r="A280" s="39"/>
      <c r="B280" s="40"/>
      <c r="C280" s="205" t="s">
        <v>469</v>
      </c>
      <c r="D280" s="205" t="s">
        <v>127</v>
      </c>
      <c r="E280" s="206" t="s">
        <v>470</v>
      </c>
      <c r="F280" s="207" t="s">
        <v>381</v>
      </c>
      <c r="G280" s="208" t="s">
        <v>225</v>
      </c>
      <c r="H280" s="209">
        <v>82.079999999999998</v>
      </c>
      <c r="I280" s="210"/>
      <c r="J280" s="211">
        <f>ROUND(I280*H280,2)</f>
        <v>0</v>
      </c>
      <c r="K280" s="207" t="s">
        <v>131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132</v>
      </c>
      <c r="AT280" s="216" t="s">
        <v>127</v>
      </c>
      <c r="AU280" s="216" t="s">
        <v>83</v>
      </c>
      <c r="AY280" s="18" t="s">
        <v>124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132</v>
      </c>
      <c r="BM280" s="216" t="s">
        <v>935</v>
      </c>
    </row>
    <row r="281" s="2" customFormat="1">
      <c r="A281" s="39"/>
      <c r="B281" s="40"/>
      <c r="C281" s="41"/>
      <c r="D281" s="218" t="s">
        <v>134</v>
      </c>
      <c r="E281" s="41"/>
      <c r="F281" s="219" t="s">
        <v>472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134</v>
      </c>
      <c r="AU281" s="18" t="s">
        <v>83</v>
      </c>
    </row>
    <row r="282" s="2" customFormat="1" ht="16.5" customHeight="1">
      <c r="A282" s="39"/>
      <c r="B282" s="40"/>
      <c r="C282" s="205" t="s">
        <v>473</v>
      </c>
      <c r="D282" s="205" t="s">
        <v>127</v>
      </c>
      <c r="E282" s="206" t="s">
        <v>474</v>
      </c>
      <c r="F282" s="207" t="s">
        <v>247</v>
      </c>
      <c r="G282" s="208" t="s">
        <v>225</v>
      </c>
      <c r="H282" s="209">
        <v>410.39999999999998</v>
      </c>
      <c r="I282" s="210"/>
      <c r="J282" s="211">
        <f>ROUND(I282*H282,2)</f>
        <v>0</v>
      </c>
      <c r="K282" s="207" t="s">
        <v>131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132</v>
      </c>
      <c r="AT282" s="216" t="s">
        <v>127</v>
      </c>
      <c r="AU282" s="216" t="s">
        <v>83</v>
      </c>
      <c r="AY282" s="18" t="s">
        <v>124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132</v>
      </c>
      <c r="BM282" s="216" t="s">
        <v>936</v>
      </c>
    </row>
    <row r="283" s="2" customFormat="1">
      <c r="A283" s="39"/>
      <c r="B283" s="40"/>
      <c r="C283" s="41"/>
      <c r="D283" s="218" t="s">
        <v>134</v>
      </c>
      <c r="E283" s="41"/>
      <c r="F283" s="219" t="s">
        <v>476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134</v>
      </c>
      <c r="AU283" s="18" t="s">
        <v>83</v>
      </c>
    </row>
    <row r="284" s="2" customFormat="1">
      <c r="A284" s="39"/>
      <c r="B284" s="40"/>
      <c r="C284" s="41"/>
      <c r="D284" s="225" t="s">
        <v>162</v>
      </c>
      <c r="E284" s="41"/>
      <c r="F284" s="245" t="s">
        <v>388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162</v>
      </c>
      <c r="AU284" s="18" t="s">
        <v>83</v>
      </c>
    </row>
    <row r="285" s="13" customFormat="1">
      <c r="A285" s="13"/>
      <c r="B285" s="223"/>
      <c r="C285" s="224"/>
      <c r="D285" s="225" t="s">
        <v>136</v>
      </c>
      <c r="E285" s="226" t="s">
        <v>19</v>
      </c>
      <c r="F285" s="227" t="s">
        <v>916</v>
      </c>
      <c r="G285" s="224"/>
      <c r="H285" s="228">
        <v>410.39999999999998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136</v>
      </c>
      <c r="AU285" s="234" t="s">
        <v>83</v>
      </c>
      <c r="AV285" s="13" t="s">
        <v>83</v>
      </c>
      <c r="AW285" s="13" t="s">
        <v>35</v>
      </c>
      <c r="AX285" s="13" t="s">
        <v>81</v>
      </c>
      <c r="AY285" s="234" t="s">
        <v>124</v>
      </c>
    </row>
    <row r="286" s="12" customFormat="1" ht="22.8" customHeight="1">
      <c r="A286" s="12"/>
      <c r="B286" s="189"/>
      <c r="C286" s="190"/>
      <c r="D286" s="191" t="s">
        <v>72</v>
      </c>
      <c r="E286" s="203" t="s">
        <v>477</v>
      </c>
      <c r="F286" s="203" t="s">
        <v>478</v>
      </c>
      <c r="G286" s="190"/>
      <c r="H286" s="190"/>
      <c r="I286" s="193"/>
      <c r="J286" s="204">
        <f>BK286</f>
        <v>0</v>
      </c>
      <c r="K286" s="190"/>
      <c r="L286" s="195"/>
      <c r="M286" s="196"/>
      <c r="N286" s="197"/>
      <c r="O286" s="197"/>
      <c r="P286" s="198">
        <f>SUM(P287:P288)</f>
        <v>0</v>
      </c>
      <c r="Q286" s="197"/>
      <c r="R286" s="198">
        <f>SUM(R287:R288)</f>
        <v>0</v>
      </c>
      <c r="S286" s="197"/>
      <c r="T286" s="199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0" t="s">
        <v>81</v>
      </c>
      <c r="AT286" s="201" t="s">
        <v>72</v>
      </c>
      <c r="AU286" s="201" t="s">
        <v>81</v>
      </c>
      <c r="AY286" s="200" t="s">
        <v>124</v>
      </c>
      <c r="BK286" s="202">
        <f>SUM(BK287:BK288)</f>
        <v>0</v>
      </c>
    </row>
    <row r="287" s="2" customFormat="1" ht="16.5" customHeight="1">
      <c r="A287" s="39"/>
      <c r="B287" s="40"/>
      <c r="C287" s="205" t="s">
        <v>479</v>
      </c>
      <c r="D287" s="205" t="s">
        <v>127</v>
      </c>
      <c r="E287" s="206" t="s">
        <v>937</v>
      </c>
      <c r="F287" s="207" t="s">
        <v>481</v>
      </c>
      <c r="G287" s="208" t="s">
        <v>168</v>
      </c>
      <c r="H287" s="209">
        <v>79.775999999999996</v>
      </c>
      <c r="I287" s="210"/>
      <c r="J287" s="211">
        <f>ROUND(I287*H287,2)</f>
        <v>0</v>
      </c>
      <c r="K287" s="207" t="s">
        <v>131</v>
      </c>
      <c r="L287" s="45"/>
      <c r="M287" s="212" t="s">
        <v>19</v>
      </c>
      <c r="N287" s="213" t="s">
        <v>44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132</v>
      </c>
      <c r="AT287" s="216" t="s">
        <v>127</v>
      </c>
      <c r="AU287" s="216" t="s">
        <v>83</v>
      </c>
      <c r="AY287" s="18" t="s">
        <v>124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81</v>
      </c>
      <c r="BK287" s="217">
        <f>ROUND(I287*H287,2)</f>
        <v>0</v>
      </c>
      <c r="BL287" s="18" t="s">
        <v>132</v>
      </c>
      <c r="BM287" s="216" t="s">
        <v>938</v>
      </c>
    </row>
    <row r="288" s="2" customFormat="1">
      <c r="A288" s="39"/>
      <c r="B288" s="40"/>
      <c r="C288" s="41"/>
      <c r="D288" s="218" t="s">
        <v>134</v>
      </c>
      <c r="E288" s="41"/>
      <c r="F288" s="219" t="s">
        <v>939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83</v>
      </c>
    </row>
    <row r="289" s="12" customFormat="1" ht="25.92" customHeight="1">
      <c r="A289" s="12"/>
      <c r="B289" s="189"/>
      <c r="C289" s="190"/>
      <c r="D289" s="191" t="s">
        <v>72</v>
      </c>
      <c r="E289" s="192" t="s">
        <v>484</v>
      </c>
      <c r="F289" s="192" t="s">
        <v>485</v>
      </c>
      <c r="G289" s="190"/>
      <c r="H289" s="190"/>
      <c r="I289" s="193"/>
      <c r="J289" s="194">
        <f>BK289</f>
        <v>0</v>
      </c>
      <c r="K289" s="190"/>
      <c r="L289" s="195"/>
      <c r="M289" s="196"/>
      <c r="N289" s="197"/>
      <c r="O289" s="197"/>
      <c r="P289" s="198">
        <f>P290</f>
        <v>0</v>
      </c>
      <c r="Q289" s="197"/>
      <c r="R289" s="198">
        <f>R290</f>
        <v>0</v>
      </c>
      <c r="S289" s="197"/>
      <c r="T289" s="199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0" t="s">
        <v>153</v>
      </c>
      <c r="AT289" s="201" t="s">
        <v>72</v>
      </c>
      <c r="AU289" s="201" t="s">
        <v>73</v>
      </c>
      <c r="AY289" s="200" t="s">
        <v>124</v>
      </c>
      <c r="BK289" s="202">
        <f>BK290</f>
        <v>0</v>
      </c>
    </row>
    <row r="290" s="12" customFormat="1" ht="22.8" customHeight="1">
      <c r="A290" s="12"/>
      <c r="B290" s="189"/>
      <c r="C290" s="190"/>
      <c r="D290" s="191" t="s">
        <v>72</v>
      </c>
      <c r="E290" s="203" t="s">
        <v>486</v>
      </c>
      <c r="F290" s="203" t="s">
        <v>487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SUM(P291:P295)</f>
        <v>0</v>
      </c>
      <c r="Q290" s="197"/>
      <c r="R290" s="198">
        <f>SUM(R291:R295)</f>
        <v>0</v>
      </c>
      <c r="S290" s="197"/>
      <c r="T290" s="199">
        <f>SUM(T291:T295)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0" t="s">
        <v>153</v>
      </c>
      <c r="AT290" s="201" t="s">
        <v>72</v>
      </c>
      <c r="AU290" s="201" t="s">
        <v>81</v>
      </c>
      <c r="AY290" s="200" t="s">
        <v>124</v>
      </c>
      <c r="BK290" s="202">
        <f>SUM(BK291:BK295)</f>
        <v>0</v>
      </c>
    </row>
    <row r="291" s="2" customFormat="1" ht="16.5" customHeight="1">
      <c r="A291" s="39"/>
      <c r="B291" s="40"/>
      <c r="C291" s="205" t="s">
        <v>488</v>
      </c>
      <c r="D291" s="205" t="s">
        <v>127</v>
      </c>
      <c r="E291" s="206" t="s">
        <v>489</v>
      </c>
      <c r="F291" s="207" t="s">
        <v>490</v>
      </c>
      <c r="G291" s="208" t="s">
        <v>491</v>
      </c>
      <c r="H291" s="209">
        <v>1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44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492</v>
      </c>
      <c r="AT291" s="216" t="s">
        <v>127</v>
      </c>
      <c r="AU291" s="216" t="s">
        <v>83</v>
      </c>
      <c r="AY291" s="18" t="s">
        <v>124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81</v>
      </c>
      <c r="BK291" s="217">
        <f>ROUND(I291*H291,2)</f>
        <v>0</v>
      </c>
      <c r="BL291" s="18" t="s">
        <v>492</v>
      </c>
      <c r="BM291" s="216" t="s">
        <v>940</v>
      </c>
    </row>
    <row r="292" s="2" customFormat="1" ht="16.5" customHeight="1">
      <c r="A292" s="39"/>
      <c r="B292" s="40"/>
      <c r="C292" s="205" t="s">
        <v>495</v>
      </c>
      <c r="D292" s="205" t="s">
        <v>127</v>
      </c>
      <c r="E292" s="206" t="s">
        <v>496</v>
      </c>
      <c r="F292" s="207" t="s">
        <v>497</v>
      </c>
      <c r="G292" s="208" t="s">
        <v>491</v>
      </c>
      <c r="H292" s="209">
        <v>1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492</v>
      </c>
      <c r="AT292" s="216" t="s">
        <v>127</v>
      </c>
      <c r="AU292" s="216" t="s">
        <v>83</v>
      </c>
      <c r="AY292" s="18" t="s">
        <v>124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492</v>
      </c>
      <c r="BM292" s="216" t="s">
        <v>941</v>
      </c>
    </row>
    <row r="293" s="2" customFormat="1" ht="16.5" customHeight="1">
      <c r="A293" s="39"/>
      <c r="B293" s="40"/>
      <c r="C293" s="205" t="s">
        <v>499</v>
      </c>
      <c r="D293" s="205" t="s">
        <v>127</v>
      </c>
      <c r="E293" s="206" t="s">
        <v>500</v>
      </c>
      <c r="F293" s="207" t="s">
        <v>501</v>
      </c>
      <c r="G293" s="208" t="s">
        <v>491</v>
      </c>
      <c r="H293" s="209">
        <v>1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492</v>
      </c>
      <c r="AT293" s="216" t="s">
        <v>127</v>
      </c>
      <c r="AU293" s="216" t="s">
        <v>83</v>
      </c>
      <c r="AY293" s="18" t="s">
        <v>124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492</v>
      </c>
      <c r="BM293" s="216" t="s">
        <v>942</v>
      </c>
    </row>
    <row r="294" s="2" customFormat="1" ht="16.5" customHeight="1">
      <c r="A294" s="39"/>
      <c r="B294" s="40"/>
      <c r="C294" s="205" t="s">
        <v>503</v>
      </c>
      <c r="D294" s="205" t="s">
        <v>127</v>
      </c>
      <c r="E294" s="206" t="s">
        <v>504</v>
      </c>
      <c r="F294" s="207" t="s">
        <v>505</v>
      </c>
      <c r="G294" s="208" t="s">
        <v>491</v>
      </c>
      <c r="H294" s="209">
        <v>1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44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492</v>
      </c>
      <c r="AT294" s="216" t="s">
        <v>127</v>
      </c>
      <c r="AU294" s="216" t="s">
        <v>83</v>
      </c>
      <c r="AY294" s="18" t="s">
        <v>124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81</v>
      </c>
      <c r="BK294" s="217">
        <f>ROUND(I294*H294,2)</f>
        <v>0</v>
      </c>
      <c r="BL294" s="18" t="s">
        <v>492</v>
      </c>
      <c r="BM294" s="216" t="s">
        <v>943</v>
      </c>
    </row>
    <row r="295" s="2" customFormat="1">
      <c r="A295" s="39"/>
      <c r="B295" s="40"/>
      <c r="C295" s="41"/>
      <c r="D295" s="225" t="s">
        <v>162</v>
      </c>
      <c r="E295" s="41"/>
      <c r="F295" s="245" t="s">
        <v>507</v>
      </c>
      <c r="G295" s="41"/>
      <c r="H295" s="41"/>
      <c r="I295" s="220"/>
      <c r="J295" s="41"/>
      <c r="K295" s="41"/>
      <c r="L295" s="45"/>
      <c r="M295" s="257"/>
      <c r="N295" s="258"/>
      <c r="O295" s="259"/>
      <c r="P295" s="259"/>
      <c r="Q295" s="259"/>
      <c r="R295" s="259"/>
      <c r="S295" s="259"/>
      <c r="T295" s="260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162</v>
      </c>
      <c r="AU295" s="18" t="s">
        <v>83</v>
      </c>
    </row>
    <row r="296" s="2" customFormat="1" ht="6.96" customHeight="1">
      <c r="A296" s="39"/>
      <c r="B296" s="60"/>
      <c r="C296" s="61"/>
      <c r="D296" s="61"/>
      <c r="E296" s="61"/>
      <c r="F296" s="61"/>
      <c r="G296" s="61"/>
      <c r="H296" s="61"/>
      <c r="I296" s="61"/>
      <c r="J296" s="61"/>
      <c r="K296" s="61"/>
      <c r="L296" s="45"/>
      <c r="M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</row>
  </sheetData>
  <sheetProtection sheet="1" autoFilter="0" formatColumns="0" formatRows="0" objects="1" scenarios="1" spinCount="100000" saltValue="FZo9eXfO698fw9GxZcHe+zlEypSu3i2hMeqvBssr9tY52IS5YZQK98RyiD56iAkvl7iw2TIqU/w2XsG+WqzU8g==" hashValue="QrsdvT5IWYdi65xNN+rZX1/5BzJ5GycY0MKtwsKR7B0/syGjSWlhN6s/ablHPNPUXfP3YLHfbd7yxCe/sgOpYQ==" algorithmName="SHA-512" password="CC35"/>
  <autoFilter ref="C87:K29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83101115"/>
    <hyperlink ref="F97" r:id="rId2" display="https://podminky.urs.cz/item/CS_URS_2024_01/184102114"/>
    <hyperlink ref="F110" r:id="rId3" display="https://podminky.urs.cz/item/CS_URS_2024_01/184215412"/>
    <hyperlink ref="F112" r:id="rId4" display="https://podminky.urs.cz/item/CS_URS_2024_01/184501141"/>
    <hyperlink ref="F118" r:id="rId5" display="https://podminky.urs.cz/item/CS_URS_2024_01/184215133"/>
    <hyperlink ref="F124" r:id="rId6" display="https://podminky.urs.cz/item/CS_URS_2024_01/184911111"/>
    <hyperlink ref="F127" r:id="rId7" display="https://podminky.urs.cz/item/CS_URS_2024_01/184911421"/>
    <hyperlink ref="F133" r:id="rId8" display="https://podminky.urs.cz/item/CS_URS_2024_01/184801121"/>
    <hyperlink ref="F136" r:id="rId9" display="https://podminky.urs.cz/item/CS_URS_2024_01/185804312"/>
    <hyperlink ref="F140" r:id="rId10" display="https://podminky.urs.cz/item/CS_URS_2024_01/185851121"/>
    <hyperlink ref="F142" r:id="rId11" display="https://podminky.urs.cz/item/CS_URS_2024_01/185851129"/>
    <hyperlink ref="F147" r:id="rId12" display="https://podminky.urs.cz/item/CS_URS_2024_01/183111114"/>
    <hyperlink ref="F152" r:id="rId13" display="https://podminky.urs.cz/item/CS_URS_2024_01/184102211"/>
    <hyperlink ref="F169" r:id="rId14" display="https://podminky.urs.cz/item/CS_URS_2024_01/R-05.185804311"/>
    <hyperlink ref="F173" r:id="rId15" display="https://podminky.urs.cz/item/CS_URS_2024_01/R-05.185851121"/>
    <hyperlink ref="F175" r:id="rId16" display="https://podminky.urs.cz/item/CS_URS_2024_01/R01-185851129"/>
    <hyperlink ref="F182" r:id="rId17" display="https://podminky.urs.cz/item/CS_URS_2024_01/184801131"/>
    <hyperlink ref="F186" r:id="rId18" display="https://podminky.urs.cz/item/CS_URS_2024_01/184851413.004"/>
    <hyperlink ref="F194" r:id="rId19" display="https://podminky.urs.cz/item/CS_URS_2024_01/184851423.004"/>
    <hyperlink ref="F208" r:id="rId20" display="https://podminky.urs.cz/item/CS_URS_2024_01/R-07.008"/>
    <hyperlink ref="F214" r:id="rId21" display="https://podminky.urs.cz/item/CS_URS_2024_01/R-07.009"/>
    <hyperlink ref="F216" r:id="rId22" display="https://podminky.urs.cz/item/CS_URS_2024_01/R-07.010"/>
    <hyperlink ref="F229" r:id="rId23" display="https://podminky.urs.cz/item/CS_URS_2024_01/R-08.008"/>
    <hyperlink ref="F235" r:id="rId24" display="https://podminky.urs.cz/item/CS_URS_2024_01/R-08.009"/>
    <hyperlink ref="F237" r:id="rId25" display="https://podminky.urs.cz/item/CS_URS_2024_01/R-08.010"/>
    <hyperlink ref="F242" r:id="rId26" display="https://podminky.urs.cz/item/CS_URS_2024_01/184215173.004"/>
    <hyperlink ref="F245" r:id="rId27" display="https://podminky.urs.cz/item/CS_URS_2024_01/184501181.004"/>
    <hyperlink ref="F249" r:id="rId28" display="https://podminky.urs.cz/item/CS_URS_2024_01/R-09.001"/>
    <hyperlink ref="F260" r:id="rId29" display="https://podminky.urs.cz/item/CS_URS_2024_01/R-09.004"/>
    <hyperlink ref="F264" r:id="rId30" display="https://podminky.urs.cz/item/CS_URS_2024_01/R-09.005"/>
    <hyperlink ref="F267" r:id="rId31" display="https://podminky.urs.cz/item/CS_URS_2024_01/R-09.006"/>
    <hyperlink ref="F275" r:id="rId32" display="https://podminky.urs.cz/item/CS_URS_2024_01/R-09.008"/>
    <hyperlink ref="F281" r:id="rId33" display="https://podminky.urs.cz/item/CS_URS_2024_01/R-09.009"/>
    <hyperlink ref="F283" r:id="rId34" display="https://podminky.urs.cz/item/CS_URS_2024_01/R-09.010"/>
    <hyperlink ref="F288" r:id="rId35" display="https://podminky.urs.cz/item/CS_URS_2024_01/998231311.0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944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945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946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947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948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949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950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951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952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953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954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80</v>
      </c>
      <c r="F18" s="272" t="s">
        <v>955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956</v>
      </c>
      <c r="F19" s="272" t="s">
        <v>957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958</v>
      </c>
      <c r="F20" s="272" t="s">
        <v>959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960</v>
      </c>
      <c r="F21" s="272" t="s">
        <v>961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962</v>
      </c>
      <c r="F22" s="272" t="s">
        <v>963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964</v>
      </c>
      <c r="F23" s="272" t="s">
        <v>965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966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967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968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969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970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971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972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973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974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110</v>
      </c>
      <c r="F36" s="272"/>
      <c r="G36" s="272" t="s">
        <v>975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976</v>
      </c>
      <c r="F37" s="272"/>
      <c r="G37" s="272" t="s">
        <v>977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54</v>
      </c>
      <c r="F38" s="272"/>
      <c r="G38" s="272" t="s">
        <v>978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55</v>
      </c>
      <c r="F39" s="272"/>
      <c r="G39" s="272" t="s">
        <v>979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111</v>
      </c>
      <c r="F40" s="272"/>
      <c r="G40" s="272" t="s">
        <v>980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112</v>
      </c>
      <c r="F41" s="272"/>
      <c r="G41" s="272" t="s">
        <v>981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982</v>
      </c>
      <c r="F42" s="272"/>
      <c r="G42" s="272" t="s">
        <v>983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984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985</v>
      </c>
      <c r="F44" s="272"/>
      <c r="G44" s="272" t="s">
        <v>986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114</v>
      </c>
      <c r="F45" s="272"/>
      <c r="G45" s="272" t="s">
        <v>987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988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989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990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991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992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993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994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995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996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997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998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999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1000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1001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1002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1003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1004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1005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1006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1007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1008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1009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1010</v>
      </c>
      <c r="D76" s="290"/>
      <c r="E76" s="290"/>
      <c r="F76" s="290" t="s">
        <v>1011</v>
      </c>
      <c r="G76" s="291"/>
      <c r="H76" s="290" t="s">
        <v>55</v>
      </c>
      <c r="I76" s="290" t="s">
        <v>58</v>
      </c>
      <c r="J76" s="290" t="s">
        <v>1012</v>
      </c>
      <c r="K76" s="289"/>
    </row>
    <row r="77" s="1" customFormat="1" ht="17.25" customHeight="1">
      <c r="B77" s="287"/>
      <c r="C77" s="292" t="s">
        <v>1013</v>
      </c>
      <c r="D77" s="292"/>
      <c r="E77" s="292"/>
      <c r="F77" s="293" t="s">
        <v>1014</v>
      </c>
      <c r="G77" s="294"/>
      <c r="H77" s="292"/>
      <c r="I77" s="292"/>
      <c r="J77" s="292" t="s">
        <v>1015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54</v>
      </c>
      <c r="D79" s="297"/>
      <c r="E79" s="297"/>
      <c r="F79" s="298" t="s">
        <v>1016</v>
      </c>
      <c r="G79" s="299"/>
      <c r="H79" s="275" t="s">
        <v>1017</v>
      </c>
      <c r="I79" s="275" t="s">
        <v>1018</v>
      </c>
      <c r="J79" s="275">
        <v>20</v>
      </c>
      <c r="K79" s="289"/>
    </row>
    <row r="80" s="1" customFormat="1" ht="15" customHeight="1">
      <c r="B80" s="287"/>
      <c r="C80" s="275" t="s">
        <v>1019</v>
      </c>
      <c r="D80" s="275"/>
      <c r="E80" s="275"/>
      <c r="F80" s="298" t="s">
        <v>1016</v>
      </c>
      <c r="G80" s="299"/>
      <c r="H80" s="275" t="s">
        <v>1020</v>
      </c>
      <c r="I80" s="275" t="s">
        <v>1018</v>
      </c>
      <c r="J80" s="275">
        <v>120</v>
      </c>
      <c r="K80" s="289"/>
    </row>
    <row r="81" s="1" customFormat="1" ht="15" customHeight="1">
      <c r="B81" s="300"/>
      <c r="C81" s="275" t="s">
        <v>1021</v>
      </c>
      <c r="D81" s="275"/>
      <c r="E81" s="275"/>
      <c r="F81" s="298" t="s">
        <v>1022</v>
      </c>
      <c r="G81" s="299"/>
      <c r="H81" s="275" t="s">
        <v>1023</v>
      </c>
      <c r="I81" s="275" t="s">
        <v>1018</v>
      </c>
      <c r="J81" s="275">
        <v>50</v>
      </c>
      <c r="K81" s="289"/>
    </row>
    <row r="82" s="1" customFormat="1" ht="15" customHeight="1">
      <c r="B82" s="300"/>
      <c r="C82" s="275" t="s">
        <v>1024</v>
      </c>
      <c r="D82" s="275"/>
      <c r="E82" s="275"/>
      <c r="F82" s="298" t="s">
        <v>1016</v>
      </c>
      <c r="G82" s="299"/>
      <c r="H82" s="275" t="s">
        <v>1025</v>
      </c>
      <c r="I82" s="275" t="s">
        <v>1026</v>
      </c>
      <c r="J82" s="275"/>
      <c r="K82" s="289"/>
    </row>
    <row r="83" s="1" customFormat="1" ht="15" customHeight="1">
      <c r="B83" s="300"/>
      <c r="C83" s="301" t="s">
        <v>1027</v>
      </c>
      <c r="D83" s="301"/>
      <c r="E83" s="301"/>
      <c r="F83" s="302" t="s">
        <v>1022</v>
      </c>
      <c r="G83" s="301"/>
      <c r="H83" s="301" t="s">
        <v>1028</v>
      </c>
      <c r="I83" s="301" t="s">
        <v>1018</v>
      </c>
      <c r="J83" s="301">
        <v>15</v>
      </c>
      <c r="K83" s="289"/>
    </row>
    <row r="84" s="1" customFormat="1" ht="15" customHeight="1">
      <c r="B84" s="300"/>
      <c r="C84" s="301" t="s">
        <v>1029</v>
      </c>
      <c r="D84" s="301"/>
      <c r="E84" s="301"/>
      <c r="F84" s="302" t="s">
        <v>1022</v>
      </c>
      <c r="G84" s="301"/>
      <c r="H84" s="301" t="s">
        <v>1030</v>
      </c>
      <c r="I84" s="301" t="s">
        <v>1018</v>
      </c>
      <c r="J84" s="301">
        <v>15</v>
      </c>
      <c r="K84" s="289"/>
    </row>
    <row r="85" s="1" customFormat="1" ht="15" customHeight="1">
      <c r="B85" s="300"/>
      <c r="C85" s="301" t="s">
        <v>1031</v>
      </c>
      <c r="D85" s="301"/>
      <c r="E85" s="301"/>
      <c r="F85" s="302" t="s">
        <v>1022</v>
      </c>
      <c r="G85" s="301"/>
      <c r="H85" s="301" t="s">
        <v>1032</v>
      </c>
      <c r="I85" s="301" t="s">
        <v>1018</v>
      </c>
      <c r="J85" s="301">
        <v>20</v>
      </c>
      <c r="K85" s="289"/>
    </row>
    <row r="86" s="1" customFormat="1" ht="15" customHeight="1">
      <c r="B86" s="300"/>
      <c r="C86" s="301" t="s">
        <v>1033</v>
      </c>
      <c r="D86" s="301"/>
      <c r="E86" s="301"/>
      <c r="F86" s="302" t="s">
        <v>1022</v>
      </c>
      <c r="G86" s="301"/>
      <c r="H86" s="301" t="s">
        <v>1034</v>
      </c>
      <c r="I86" s="301" t="s">
        <v>1018</v>
      </c>
      <c r="J86" s="301">
        <v>20</v>
      </c>
      <c r="K86" s="289"/>
    </row>
    <row r="87" s="1" customFormat="1" ht="15" customHeight="1">
      <c r="B87" s="300"/>
      <c r="C87" s="275" t="s">
        <v>1035</v>
      </c>
      <c r="D87" s="275"/>
      <c r="E87" s="275"/>
      <c r="F87" s="298" t="s">
        <v>1022</v>
      </c>
      <c r="G87" s="299"/>
      <c r="H87" s="275" t="s">
        <v>1036</v>
      </c>
      <c r="I87" s="275" t="s">
        <v>1018</v>
      </c>
      <c r="J87" s="275">
        <v>50</v>
      </c>
      <c r="K87" s="289"/>
    </row>
    <row r="88" s="1" customFormat="1" ht="15" customHeight="1">
      <c r="B88" s="300"/>
      <c r="C88" s="275" t="s">
        <v>1037</v>
      </c>
      <c r="D88" s="275"/>
      <c r="E88" s="275"/>
      <c r="F88" s="298" t="s">
        <v>1022</v>
      </c>
      <c r="G88" s="299"/>
      <c r="H88" s="275" t="s">
        <v>1038</v>
      </c>
      <c r="I88" s="275" t="s">
        <v>1018</v>
      </c>
      <c r="J88" s="275">
        <v>20</v>
      </c>
      <c r="K88" s="289"/>
    </row>
    <row r="89" s="1" customFormat="1" ht="15" customHeight="1">
      <c r="B89" s="300"/>
      <c r="C89" s="275" t="s">
        <v>1039</v>
      </c>
      <c r="D89" s="275"/>
      <c r="E89" s="275"/>
      <c r="F89" s="298" t="s">
        <v>1022</v>
      </c>
      <c r="G89" s="299"/>
      <c r="H89" s="275" t="s">
        <v>1040</v>
      </c>
      <c r="I89" s="275" t="s">
        <v>1018</v>
      </c>
      <c r="J89" s="275">
        <v>20</v>
      </c>
      <c r="K89" s="289"/>
    </row>
    <row r="90" s="1" customFormat="1" ht="15" customHeight="1">
      <c r="B90" s="300"/>
      <c r="C90" s="275" t="s">
        <v>1041</v>
      </c>
      <c r="D90" s="275"/>
      <c r="E90" s="275"/>
      <c r="F90" s="298" t="s">
        <v>1022</v>
      </c>
      <c r="G90" s="299"/>
      <c r="H90" s="275" t="s">
        <v>1042</v>
      </c>
      <c r="I90" s="275" t="s">
        <v>1018</v>
      </c>
      <c r="J90" s="275">
        <v>50</v>
      </c>
      <c r="K90" s="289"/>
    </row>
    <row r="91" s="1" customFormat="1" ht="15" customHeight="1">
      <c r="B91" s="300"/>
      <c r="C91" s="275" t="s">
        <v>1043</v>
      </c>
      <c r="D91" s="275"/>
      <c r="E91" s="275"/>
      <c r="F91" s="298" t="s">
        <v>1022</v>
      </c>
      <c r="G91" s="299"/>
      <c r="H91" s="275" t="s">
        <v>1043</v>
      </c>
      <c r="I91" s="275" t="s">
        <v>1018</v>
      </c>
      <c r="J91" s="275">
        <v>50</v>
      </c>
      <c r="K91" s="289"/>
    </row>
    <row r="92" s="1" customFormat="1" ht="15" customHeight="1">
      <c r="B92" s="300"/>
      <c r="C92" s="275" t="s">
        <v>1044</v>
      </c>
      <c r="D92" s="275"/>
      <c r="E92" s="275"/>
      <c r="F92" s="298" t="s">
        <v>1022</v>
      </c>
      <c r="G92" s="299"/>
      <c r="H92" s="275" t="s">
        <v>1045</v>
      </c>
      <c r="I92" s="275" t="s">
        <v>1018</v>
      </c>
      <c r="J92" s="275">
        <v>255</v>
      </c>
      <c r="K92" s="289"/>
    </row>
    <row r="93" s="1" customFormat="1" ht="15" customHeight="1">
      <c r="B93" s="300"/>
      <c r="C93" s="275" t="s">
        <v>1046</v>
      </c>
      <c r="D93" s="275"/>
      <c r="E93" s="275"/>
      <c r="F93" s="298" t="s">
        <v>1016</v>
      </c>
      <c r="G93" s="299"/>
      <c r="H93" s="275" t="s">
        <v>1047</v>
      </c>
      <c r="I93" s="275" t="s">
        <v>1048</v>
      </c>
      <c r="J93" s="275"/>
      <c r="K93" s="289"/>
    </row>
    <row r="94" s="1" customFormat="1" ht="15" customHeight="1">
      <c r="B94" s="300"/>
      <c r="C94" s="275" t="s">
        <v>1049</v>
      </c>
      <c r="D94" s="275"/>
      <c r="E94" s="275"/>
      <c r="F94" s="298" t="s">
        <v>1016</v>
      </c>
      <c r="G94" s="299"/>
      <c r="H94" s="275" t="s">
        <v>1050</v>
      </c>
      <c r="I94" s="275" t="s">
        <v>1051</v>
      </c>
      <c r="J94" s="275"/>
      <c r="K94" s="289"/>
    </row>
    <row r="95" s="1" customFormat="1" ht="15" customHeight="1">
      <c r="B95" s="300"/>
      <c r="C95" s="275" t="s">
        <v>1052</v>
      </c>
      <c r="D95" s="275"/>
      <c r="E95" s="275"/>
      <c r="F95" s="298" t="s">
        <v>1016</v>
      </c>
      <c r="G95" s="299"/>
      <c r="H95" s="275" t="s">
        <v>1052</v>
      </c>
      <c r="I95" s="275" t="s">
        <v>1051</v>
      </c>
      <c r="J95" s="275"/>
      <c r="K95" s="289"/>
    </row>
    <row r="96" s="1" customFormat="1" ht="15" customHeight="1">
      <c r="B96" s="300"/>
      <c r="C96" s="275" t="s">
        <v>39</v>
      </c>
      <c r="D96" s="275"/>
      <c r="E96" s="275"/>
      <c r="F96" s="298" t="s">
        <v>1016</v>
      </c>
      <c r="G96" s="299"/>
      <c r="H96" s="275" t="s">
        <v>1053</v>
      </c>
      <c r="I96" s="275" t="s">
        <v>1051</v>
      </c>
      <c r="J96" s="275"/>
      <c r="K96" s="289"/>
    </row>
    <row r="97" s="1" customFormat="1" ht="15" customHeight="1">
      <c r="B97" s="300"/>
      <c r="C97" s="275" t="s">
        <v>49</v>
      </c>
      <c r="D97" s="275"/>
      <c r="E97" s="275"/>
      <c r="F97" s="298" t="s">
        <v>1016</v>
      </c>
      <c r="G97" s="299"/>
      <c r="H97" s="275" t="s">
        <v>1054</v>
      </c>
      <c r="I97" s="275" t="s">
        <v>1051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1055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1010</v>
      </c>
      <c r="D103" s="290"/>
      <c r="E103" s="290"/>
      <c r="F103" s="290" t="s">
        <v>1011</v>
      </c>
      <c r="G103" s="291"/>
      <c r="H103" s="290" t="s">
        <v>55</v>
      </c>
      <c r="I103" s="290" t="s">
        <v>58</v>
      </c>
      <c r="J103" s="290" t="s">
        <v>1012</v>
      </c>
      <c r="K103" s="289"/>
    </row>
    <row r="104" s="1" customFormat="1" ht="17.25" customHeight="1">
      <c r="B104" s="287"/>
      <c r="C104" s="292" t="s">
        <v>1013</v>
      </c>
      <c r="D104" s="292"/>
      <c r="E104" s="292"/>
      <c r="F104" s="293" t="s">
        <v>1014</v>
      </c>
      <c r="G104" s="294"/>
      <c r="H104" s="292"/>
      <c r="I104" s="292"/>
      <c r="J104" s="292" t="s">
        <v>1015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54</v>
      </c>
      <c r="D106" s="297"/>
      <c r="E106" s="297"/>
      <c r="F106" s="298" t="s">
        <v>1016</v>
      </c>
      <c r="G106" s="275"/>
      <c r="H106" s="275" t="s">
        <v>1056</v>
      </c>
      <c r="I106" s="275" t="s">
        <v>1018</v>
      </c>
      <c r="J106" s="275">
        <v>20</v>
      </c>
      <c r="K106" s="289"/>
    </row>
    <row r="107" s="1" customFormat="1" ht="15" customHeight="1">
      <c r="B107" s="287"/>
      <c r="C107" s="275" t="s">
        <v>1019</v>
      </c>
      <c r="D107" s="275"/>
      <c r="E107" s="275"/>
      <c r="F107" s="298" t="s">
        <v>1016</v>
      </c>
      <c r="G107" s="275"/>
      <c r="H107" s="275" t="s">
        <v>1056</v>
      </c>
      <c r="I107" s="275" t="s">
        <v>1018</v>
      </c>
      <c r="J107" s="275">
        <v>120</v>
      </c>
      <c r="K107" s="289"/>
    </row>
    <row r="108" s="1" customFormat="1" ht="15" customHeight="1">
      <c r="B108" s="300"/>
      <c r="C108" s="275" t="s">
        <v>1021</v>
      </c>
      <c r="D108" s="275"/>
      <c r="E108" s="275"/>
      <c r="F108" s="298" t="s">
        <v>1022</v>
      </c>
      <c r="G108" s="275"/>
      <c r="H108" s="275" t="s">
        <v>1056</v>
      </c>
      <c r="I108" s="275" t="s">
        <v>1018</v>
      </c>
      <c r="J108" s="275">
        <v>50</v>
      </c>
      <c r="K108" s="289"/>
    </row>
    <row r="109" s="1" customFormat="1" ht="15" customHeight="1">
      <c r="B109" s="300"/>
      <c r="C109" s="275" t="s">
        <v>1024</v>
      </c>
      <c r="D109" s="275"/>
      <c r="E109" s="275"/>
      <c r="F109" s="298" t="s">
        <v>1016</v>
      </c>
      <c r="G109" s="275"/>
      <c r="H109" s="275" t="s">
        <v>1056</v>
      </c>
      <c r="I109" s="275" t="s">
        <v>1026</v>
      </c>
      <c r="J109" s="275"/>
      <c r="K109" s="289"/>
    </row>
    <row r="110" s="1" customFormat="1" ht="15" customHeight="1">
      <c r="B110" s="300"/>
      <c r="C110" s="275" t="s">
        <v>1035</v>
      </c>
      <c r="D110" s="275"/>
      <c r="E110" s="275"/>
      <c r="F110" s="298" t="s">
        <v>1022</v>
      </c>
      <c r="G110" s="275"/>
      <c r="H110" s="275" t="s">
        <v>1056</v>
      </c>
      <c r="I110" s="275" t="s">
        <v>1018</v>
      </c>
      <c r="J110" s="275">
        <v>50</v>
      </c>
      <c r="K110" s="289"/>
    </row>
    <row r="111" s="1" customFormat="1" ht="15" customHeight="1">
      <c r="B111" s="300"/>
      <c r="C111" s="275" t="s">
        <v>1043</v>
      </c>
      <c r="D111" s="275"/>
      <c r="E111" s="275"/>
      <c r="F111" s="298" t="s">
        <v>1022</v>
      </c>
      <c r="G111" s="275"/>
      <c r="H111" s="275" t="s">
        <v>1056</v>
      </c>
      <c r="I111" s="275" t="s">
        <v>1018</v>
      </c>
      <c r="J111" s="275">
        <v>50</v>
      </c>
      <c r="K111" s="289"/>
    </row>
    <row r="112" s="1" customFormat="1" ht="15" customHeight="1">
      <c r="B112" s="300"/>
      <c r="C112" s="275" t="s">
        <v>1041</v>
      </c>
      <c r="D112" s="275"/>
      <c r="E112" s="275"/>
      <c r="F112" s="298" t="s">
        <v>1022</v>
      </c>
      <c r="G112" s="275"/>
      <c r="H112" s="275" t="s">
        <v>1056</v>
      </c>
      <c r="I112" s="275" t="s">
        <v>1018</v>
      </c>
      <c r="J112" s="275">
        <v>50</v>
      </c>
      <c r="K112" s="289"/>
    </row>
    <row r="113" s="1" customFormat="1" ht="15" customHeight="1">
      <c r="B113" s="300"/>
      <c r="C113" s="275" t="s">
        <v>54</v>
      </c>
      <c r="D113" s="275"/>
      <c r="E113" s="275"/>
      <c r="F113" s="298" t="s">
        <v>1016</v>
      </c>
      <c r="G113" s="275"/>
      <c r="H113" s="275" t="s">
        <v>1057</v>
      </c>
      <c r="I113" s="275" t="s">
        <v>1018</v>
      </c>
      <c r="J113" s="275">
        <v>20</v>
      </c>
      <c r="K113" s="289"/>
    </row>
    <row r="114" s="1" customFormat="1" ht="15" customHeight="1">
      <c r="B114" s="300"/>
      <c r="C114" s="275" t="s">
        <v>1058</v>
      </c>
      <c r="D114" s="275"/>
      <c r="E114" s="275"/>
      <c r="F114" s="298" t="s">
        <v>1016</v>
      </c>
      <c r="G114" s="275"/>
      <c r="H114" s="275" t="s">
        <v>1059</v>
      </c>
      <c r="I114" s="275" t="s">
        <v>1018</v>
      </c>
      <c r="J114" s="275">
        <v>120</v>
      </c>
      <c r="K114" s="289"/>
    </row>
    <row r="115" s="1" customFormat="1" ht="15" customHeight="1">
      <c r="B115" s="300"/>
      <c r="C115" s="275" t="s">
        <v>39</v>
      </c>
      <c r="D115" s="275"/>
      <c r="E115" s="275"/>
      <c r="F115" s="298" t="s">
        <v>1016</v>
      </c>
      <c r="G115" s="275"/>
      <c r="H115" s="275" t="s">
        <v>1060</v>
      </c>
      <c r="I115" s="275" t="s">
        <v>1051</v>
      </c>
      <c r="J115" s="275"/>
      <c r="K115" s="289"/>
    </row>
    <row r="116" s="1" customFormat="1" ht="15" customHeight="1">
      <c r="B116" s="300"/>
      <c r="C116" s="275" t="s">
        <v>49</v>
      </c>
      <c r="D116" s="275"/>
      <c r="E116" s="275"/>
      <c r="F116" s="298" t="s">
        <v>1016</v>
      </c>
      <c r="G116" s="275"/>
      <c r="H116" s="275" t="s">
        <v>1061</v>
      </c>
      <c r="I116" s="275" t="s">
        <v>1051</v>
      </c>
      <c r="J116" s="275"/>
      <c r="K116" s="289"/>
    </row>
    <row r="117" s="1" customFormat="1" ht="15" customHeight="1">
      <c r="B117" s="300"/>
      <c r="C117" s="275" t="s">
        <v>58</v>
      </c>
      <c r="D117" s="275"/>
      <c r="E117" s="275"/>
      <c r="F117" s="298" t="s">
        <v>1016</v>
      </c>
      <c r="G117" s="275"/>
      <c r="H117" s="275" t="s">
        <v>1062</v>
      </c>
      <c r="I117" s="275" t="s">
        <v>1063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1064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1010</v>
      </c>
      <c r="D123" s="290"/>
      <c r="E123" s="290"/>
      <c r="F123" s="290" t="s">
        <v>1011</v>
      </c>
      <c r="G123" s="291"/>
      <c r="H123" s="290" t="s">
        <v>55</v>
      </c>
      <c r="I123" s="290" t="s">
        <v>58</v>
      </c>
      <c r="J123" s="290" t="s">
        <v>1012</v>
      </c>
      <c r="K123" s="319"/>
    </row>
    <row r="124" s="1" customFormat="1" ht="17.25" customHeight="1">
      <c r="B124" s="318"/>
      <c r="C124" s="292" t="s">
        <v>1013</v>
      </c>
      <c r="D124" s="292"/>
      <c r="E124" s="292"/>
      <c r="F124" s="293" t="s">
        <v>1014</v>
      </c>
      <c r="G124" s="294"/>
      <c r="H124" s="292"/>
      <c r="I124" s="292"/>
      <c r="J124" s="292" t="s">
        <v>1015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1019</v>
      </c>
      <c r="D126" s="297"/>
      <c r="E126" s="297"/>
      <c r="F126" s="298" t="s">
        <v>1016</v>
      </c>
      <c r="G126" s="275"/>
      <c r="H126" s="275" t="s">
        <v>1056</v>
      </c>
      <c r="I126" s="275" t="s">
        <v>1018</v>
      </c>
      <c r="J126" s="275">
        <v>120</v>
      </c>
      <c r="K126" s="323"/>
    </row>
    <row r="127" s="1" customFormat="1" ht="15" customHeight="1">
      <c r="B127" s="320"/>
      <c r="C127" s="275" t="s">
        <v>1065</v>
      </c>
      <c r="D127" s="275"/>
      <c r="E127" s="275"/>
      <c r="F127" s="298" t="s">
        <v>1016</v>
      </c>
      <c r="G127" s="275"/>
      <c r="H127" s="275" t="s">
        <v>1066</v>
      </c>
      <c r="I127" s="275" t="s">
        <v>1018</v>
      </c>
      <c r="J127" s="275" t="s">
        <v>1067</v>
      </c>
      <c r="K127" s="323"/>
    </row>
    <row r="128" s="1" customFormat="1" ht="15" customHeight="1">
      <c r="B128" s="320"/>
      <c r="C128" s="275" t="s">
        <v>964</v>
      </c>
      <c r="D128" s="275"/>
      <c r="E128" s="275"/>
      <c r="F128" s="298" t="s">
        <v>1016</v>
      </c>
      <c r="G128" s="275"/>
      <c r="H128" s="275" t="s">
        <v>1068</v>
      </c>
      <c r="I128" s="275" t="s">
        <v>1018</v>
      </c>
      <c r="J128" s="275" t="s">
        <v>1067</v>
      </c>
      <c r="K128" s="323"/>
    </row>
    <row r="129" s="1" customFormat="1" ht="15" customHeight="1">
      <c r="B129" s="320"/>
      <c r="C129" s="275" t="s">
        <v>1027</v>
      </c>
      <c r="D129" s="275"/>
      <c r="E129" s="275"/>
      <c r="F129" s="298" t="s">
        <v>1022</v>
      </c>
      <c r="G129" s="275"/>
      <c r="H129" s="275" t="s">
        <v>1028</v>
      </c>
      <c r="I129" s="275" t="s">
        <v>1018</v>
      </c>
      <c r="J129" s="275">
        <v>15</v>
      </c>
      <c r="K129" s="323"/>
    </row>
    <row r="130" s="1" customFormat="1" ht="15" customHeight="1">
      <c r="B130" s="320"/>
      <c r="C130" s="301" t="s">
        <v>1029</v>
      </c>
      <c r="D130" s="301"/>
      <c r="E130" s="301"/>
      <c r="F130" s="302" t="s">
        <v>1022</v>
      </c>
      <c r="G130" s="301"/>
      <c r="H130" s="301" t="s">
        <v>1030</v>
      </c>
      <c r="I130" s="301" t="s">
        <v>1018</v>
      </c>
      <c r="J130" s="301">
        <v>15</v>
      </c>
      <c r="K130" s="323"/>
    </row>
    <row r="131" s="1" customFormat="1" ht="15" customHeight="1">
      <c r="B131" s="320"/>
      <c r="C131" s="301" t="s">
        <v>1031</v>
      </c>
      <c r="D131" s="301"/>
      <c r="E131" s="301"/>
      <c r="F131" s="302" t="s">
        <v>1022</v>
      </c>
      <c r="G131" s="301"/>
      <c r="H131" s="301" t="s">
        <v>1032</v>
      </c>
      <c r="I131" s="301" t="s">
        <v>1018</v>
      </c>
      <c r="J131" s="301">
        <v>20</v>
      </c>
      <c r="K131" s="323"/>
    </row>
    <row r="132" s="1" customFormat="1" ht="15" customHeight="1">
      <c r="B132" s="320"/>
      <c r="C132" s="301" t="s">
        <v>1033</v>
      </c>
      <c r="D132" s="301"/>
      <c r="E132" s="301"/>
      <c r="F132" s="302" t="s">
        <v>1022</v>
      </c>
      <c r="G132" s="301"/>
      <c r="H132" s="301" t="s">
        <v>1034</v>
      </c>
      <c r="I132" s="301" t="s">
        <v>1018</v>
      </c>
      <c r="J132" s="301">
        <v>20</v>
      </c>
      <c r="K132" s="323"/>
    </row>
    <row r="133" s="1" customFormat="1" ht="15" customHeight="1">
      <c r="B133" s="320"/>
      <c r="C133" s="275" t="s">
        <v>1021</v>
      </c>
      <c r="D133" s="275"/>
      <c r="E133" s="275"/>
      <c r="F133" s="298" t="s">
        <v>1022</v>
      </c>
      <c r="G133" s="275"/>
      <c r="H133" s="275" t="s">
        <v>1056</v>
      </c>
      <c r="I133" s="275" t="s">
        <v>1018</v>
      </c>
      <c r="J133" s="275">
        <v>50</v>
      </c>
      <c r="K133" s="323"/>
    </row>
    <row r="134" s="1" customFormat="1" ht="15" customHeight="1">
      <c r="B134" s="320"/>
      <c r="C134" s="275" t="s">
        <v>1035</v>
      </c>
      <c r="D134" s="275"/>
      <c r="E134" s="275"/>
      <c r="F134" s="298" t="s">
        <v>1022</v>
      </c>
      <c r="G134" s="275"/>
      <c r="H134" s="275" t="s">
        <v>1056</v>
      </c>
      <c r="I134" s="275" t="s">
        <v>1018</v>
      </c>
      <c r="J134" s="275">
        <v>50</v>
      </c>
      <c r="K134" s="323"/>
    </row>
    <row r="135" s="1" customFormat="1" ht="15" customHeight="1">
      <c r="B135" s="320"/>
      <c r="C135" s="275" t="s">
        <v>1041</v>
      </c>
      <c r="D135" s="275"/>
      <c r="E135" s="275"/>
      <c r="F135" s="298" t="s">
        <v>1022</v>
      </c>
      <c r="G135" s="275"/>
      <c r="H135" s="275" t="s">
        <v>1056</v>
      </c>
      <c r="I135" s="275" t="s">
        <v>1018</v>
      </c>
      <c r="J135" s="275">
        <v>50</v>
      </c>
      <c r="K135" s="323"/>
    </row>
    <row r="136" s="1" customFormat="1" ht="15" customHeight="1">
      <c r="B136" s="320"/>
      <c r="C136" s="275" t="s">
        <v>1043</v>
      </c>
      <c r="D136" s="275"/>
      <c r="E136" s="275"/>
      <c r="F136" s="298" t="s">
        <v>1022</v>
      </c>
      <c r="G136" s="275"/>
      <c r="H136" s="275" t="s">
        <v>1056</v>
      </c>
      <c r="I136" s="275" t="s">
        <v>1018</v>
      </c>
      <c r="J136" s="275">
        <v>50</v>
      </c>
      <c r="K136" s="323"/>
    </row>
    <row r="137" s="1" customFormat="1" ht="15" customHeight="1">
      <c r="B137" s="320"/>
      <c r="C137" s="275" t="s">
        <v>1044</v>
      </c>
      <c r="D137" s="275"/>
      <c r="E137" s="275"/>
      <c r="F137" s="298" t="s">
        <v>1022</v>
      </c>
      <c r="G137" s="275"/>
      <c r="H137" s="275" t="s">
        <v>1069</v>
      </c>
      <c r="I137" s="275" t="s">
        <v>1018</v>
      </c>
      <c r="J137" s="275">
        <v>255</v>
      </c>
      <c r="K137" s="323"/>
    </row>
    <row r="138" s="1" customFormat="1" ht="15" customHeight="1">
      <c r="B138" s="320"/>
      <c r="C138" s="275" t="s">
        <v>1046</v>
      </c>
      <c r="D138" s="275"/>
      <c r="E138" s="275"/>
      <c r="F138" s="298" t="s">
        <v>1016</v>
      </c>
      <c r="G138" s="275"/>
      <c r="H138" s="275" t="s">
        <v>1070</v>
      </c>
      <c r="I138" s="275" t="s">
        <v>1048</v>
      </c>
      <c r="J138" s="275"/>
      <c r="K138" s="323"/>
    </row>
    <row r="139" s="1" customFormat="1" ht="15" customHeight="1">
      <c r="B139" s="320"/>
      <c r="C139" s="275" t="s">
        <v>1049</v>
      </c>
      <c r="D139" s="275"/>
      <c r="E139" s="275"/>
      <c r="F139" s="298" t="s">
        <v>1016</v>
      </c>
      <c r="G139" s="275"/>
      <c r="H139" s="275" t="s">
        <v>1071</v>
      </c>
      <c r="I139" s="275" t="s">
        <v>1051</v>
      </c>
      <c r="J139" s="275"/>
      <c r="K139" s="323"/>
    </row>
    <row r="140" s="1" customFormat="1" ht="15" customHeight="1">
      <c r="B140" s="320"/>
      <c r="C140" s="275" t="s">
        <v>1052</v>
      </c>
      <c r="D140" s="275"/>
      <c r="E140" s="275"/>
      <c r="F140" s="298" t="s">
        <v>1016</v>
      </c>
      <c r="G140" s="275"/>
      <c r="H140" s="275" t="s">
        <v>1052</v>
      </c>
      <c r="I140" s="275" t="s">
        <v>1051</v>
      </c>
      <c r="J140" s="275"/>
      <c r="K140" s="323"/>
    </row>
    <row r="141" s="1" customFormat="1" ht="15" customHeight="1">
      <c r="B141" s="320"/>
      <c r="C141" s="275" t="s">
        <v>39</v>
      </c>
      <c r="D141" s="275"/>
      <c r="E141" s="275"/>
      <c r="F141" s="298" t="s">
        <v>1016</v>
      </c>
      <c r="G141" s="275"/>
      <c r="H141" s="275" t="s">
        <v>1072</v>
      </c>
      <c r="I141" s="275" t="s">
        <v>1051</v>
      </c>
      <c r="J141" s="275"/>
      <c r="K141" s="323"/>
    </row>
    <row r="142" s="1" customFormat="1" ht="15" customHeight="1">
      <c r="B142" s="320"/>
      <c r="C142" s="275" t="s">
        <v>1073</v>
      </c>
      <c r="D142" s="275"/>
      <c r="E142" s="275"/>
      <c r="F142" s="298" t="s">
        <v>1016</v>
      </c>
      <c r="G142" s="275"/>
      <c r="H142" s="275" t="s">
        <v>1074</v>
      </c>
      <c r="I142" s="275" t="s">
        <v>1051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1075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1010</v>
      </c>
      <c r="D148" s="290"/>
      <c r="E148" s="290"/>
      <c r="F148" s="290" t="s">
        <v>1011</v>
      </c>
      <c r="G148" s="291"/>
      <c r="H148" s="290" t="s">
        <v>55</v>
      </c>
      <c r="I148" s="290" t="s">
        <v>58</v>
      </c>
      <c r="J148" s="290" t="s">
        <v>1012</v>
      </c>
      <c r="K148" s="289"/>
    </row>
    <row r="149" s="1" customFormat="1" ht="17.25" customHeight="1">
      <c r="B149" s="287"/>
      <c r="C149" s="292" t="s">
        <v>1013</v>
      </c>
      <c r="D149" s="292"/>
      <c r="E149" s="292"/>
      <c r="F149" s="293" t="s">
        <v>1014</v>
      </c>
      <c r="G149" s="294"/>
      <c r="H149" s="292"/>
      <c r="I149" s="292"/>
      <c r="J149" s="292" t="s">
        <v>1015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1019</v>
      </c>
      <c r="D151" s="275"/>
      <c r="E151" s="275"/>
      <c r="F151" s="328" t="s">
        <v>1016</v>
      </c>
      <c r="G151" s="275"/>
      <c r="H151" s="327" t="s">
        <v>1056</v>
      </c>
      <c r="I151" s="327" t="s">
        <v>1018</v>
      </c>
      <c r="J151" s="327">
        <v>120</v>
      </c>
      <c r="K151" s="323"/>
    </row>
    <row r="152" s="1" customFormat="1" ht="15" customHeight="1">
      <c r="B152" s="300"/>
      <c r="C152" s="327" t="s">
        <v>1065</v>
      </c>
      <c r="D152" s="275"/>
      <c r="E152" s="275"/>
      <c r="F152" s="328" t="s">
        <v>1016</v>
      </c>
      <c r="G152" s="275"/>
      <c r="H152" s="327" t="s">
        <v>1076</v>
      </c>
      <c r="I152" s="327" t="s">
        <v>1018</v>
      </c>
      <c r="J152" s="327" t="s">
        <v>1067</v>
      </c>
      <c r="K152" s="323"/>
    </row>
    <row r="153" s="1" customFormat="1" ht="15" customHeight="1">
      <c r="B153" s="300"/>
      <c r="C153" s="327" t="s">
        <v>964</v>
      </c>
      <c r="D153" s="275"/>
      <c r="E153" s="275"/>
      <c r="F153" s="328" t="s">
        <v>1016</v>
      </c>
      <c r="G153" s="275"/>
      <c r="H153" s="327" t="s">
        <v>1077</v>
      </c>
      <c r="I153" s="327" t="s">
        <v>1018</v>
      </c>
      <c r="J153" s="327" t="s">
        <v>1067</v>
      </c>
      <c r="K153" s="323"/>
    </row>
    <row r="154" s="1" customFormat="1" ht="15" customHeight="1">
      <c r="B154" s="300"/>
      <c r="C154" s="327" t="s">
        <v>1021</v>
      </c>
      <c r="D154" s="275"/>
      <c r="E154" s="275"/>
      <c r="F154" s="328" t="s">
        <v>1022</v>
      </c>
      <c r="G154" s="275"/>
      <c r="H154" s="327" t="s">
        <v>1056</v>
      </c>
      <c r="I154" s="327" t="s">
        <v>1018</v>
      </c>
      <c r="J154" s="327">
        <v>50</v>
      </c>
      <c r="K154" s="323"/>
    </row>
    <row r="155" s="1" customFormat="1" ht="15" customHeight="1">
      <c r="B155" s="300"/>
      <c r="C155" s="327" t="s">
        <v>1024</v>
      </c>
      <c r="D155" s="275"/>
      <c r="E155" s="275"/>
      <c r="F155" s="328" t="s">
        <v>1016</v>
      </c>
      <c r="G155" s="275"/>
      <c r="H155" s="327" t="s">
        <v>1056</v>
      </c>
      <c r="I155" s="327" t="s">
        <v>1026</v>
      </c>
      <c r="J155" s="327"/>
      <c r="K155" s="323"/>
    </row>
    <row r="156" s="1" customFormat="1" ht="15" customHeight="1">
      <c r="B156" s="300"/>
      <c r="C156" s="327" t="s">
        <v>1035</v>
      </c>
      <c r="D156" s="275"/>
      <c r="E156" s="275"/>
      <c r="F156" s="328" t="s">
        <v>1022</v>
      </c>
      <c r="G156" s="275"/>
      <c r="H156" s="327" t="s">
        <v>1056</v>
      </c>
      <c r="I156" s="327" t="s">
        <v>1018</v>
      </c>
      <c r="J156" s="327">
        <v>50</v>
      </c>
      <c r="K156" s="323"/>
    </row>
    <row r="157" s="1" customFormat="1" ht="15" customHeight="1">
      <c r="B157" s="300"/>
      <c r="C157" s="327" t="s">
        <v>1043</v>
      </c>
      <c r="D157" s="275"/>
      <c r="E157" s="275"/>
      <c r="F157" s="328" t="s">
        <v>1022</v>
      </c>
      <c r="G157" s="275"/>
      <c r="H157" s="327" t="s">
        <v>1056</v>
      </c>
      <c r="I157" s="327" t="s">
        <v>1018</v>
      </c>
      <c r="J157" s="327">
        <v>50</v>
      </c>
      <c r="K157" s="323"/>
    </row>
    <row r="158" s="1" customFormat="1" ht="15" customHeight="1">
      <c r="B158" s="300"/>
      <c r="C158" s="327" t="s">
        <v>1041</v>
      </c>
      <c r="D158" s="275"/>
      <c r="E158" s="275"/>
      <c r="F158" s="328" t="s">
        <v>1022</v>
      </c>
      <c r="G158" s="275"/>
      <c r="H158" s="327" t="s">
        <v>1056</v>
      </c>
      <c r="I158" s="327" t="s">
        <v>1018</v>
      </c>
      <c r="J158" s="327">
        <v>50</v>
      </c>
      <c r="K158" s="323"/>
    </row>
    <row r="159" s="1" customFormat="1" ht="15" customHeight="1">
      <c r="B159" s="300"/>
      <c r="C159" s="327" t="s">
        <v>97</v>
      </c>
      <c r="D159" s="275"/>
      <c r="E159" s="275"/>
      <c r="F159" s="328" t="s">
        <v>1016</v>
      </c>
      <c r="G159" s="275"/>
      <c r="H159" s="327" t="s">
        <v>1078</v>
      </c>
      <c r="I159" s="327" t="s">
        <v>1018</v>
      </c>
      <c r="J159" s="327" t="s">
        <v>1079</v>
      </c>
      <c r="K159" s="323"/>
    </row>
    <row r="160" s="1" customFormat="1" ht="15" customHeight="1">
      <c r="B160" s="300"/>
      <c r="C160" s="327" t="s">
        <v>1080</v>
      </c>
      <c r="D160" s="275"/>
      <c r="E160" s="275"/>
      <c r="F160" s="328" t="s">
        <v>1016</v>
      </c>
      <c r="G160" s="275"/>
      <c r="H160" s="327" t="s">
        <v>1081</v>
      </c>
      <c r="I160" s="327" t="s">
        <v>1051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1082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1010</v>
      </c>
      <c r="D166" s="290"/>
      <c r="E166" s="290"/>
      <c r="F166" s="290" t="s">
        <v>1011</v>
      </c>
      <c r="G166" s="332"/>
      <c r="H166" s="333" t="s">
        <v>55</v>
      </c>
      <c r="I166" s="333" t="s">
        <v>58</v>
      </c>
      <c r="J166" s="290" t="s">
        <v>1012</v>
      </c>
      <c r="K166" s="267"/>
    </row>
    <row r="167" s="1" customFormat="1" ht="17.25" customHeight="1">
      <c r="B167" s="268"/>
      <c r="C167" s="292" t="s">
        <v>1013</v>
      </c>
      <c r="D167" s="292"/>
      <c r="E167" s="292"/>
      <c r="F167" s="293" t="s">
        <v>1014</v>
      </c>
      <c r="G167" s="334"/>
      <c r="H167" s="335"/>
      <c r="I167" s="335"/>
      <c r="J167" s="292" t="s">
        <v>1015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1019</v>
      </c>
      <c r="D169" s="275"/>
      <c r="E169" s="275"/>
      <c r="F169" s="298" t="s">
        <v>1016</v>
      </c>
      <c r="G169" s="275"/>
      <c r="H169" s="275" t="s">
        <v>1056</v>
      </c>
      <c r="I169" s="275" t="s">
        <v>1018</v>
      </c>
      <c r="J169" s="275">
        <v>120</v>
      </c>
      <c r="K169" s="323"/>
    </row>
    <row r="170" s="1" customFormat="1" ht="15" customHeight="1">
      <c r="B170" s="300"/>
      <c r="C170" s="275" t="s">
        <v>1065</v>
      </c>
      <c r="D170" s="275"/>
      <c r="E170" s="275"/>
      <c r="F170" s="298" t="s">
        <v>1016</v>
      </c>
      <c r="G170" s="275"/>
      <c r="H170" s="275" t="s">
        <v>1066</v>
      </c>
      <c r="I170" s="275" t="s">
        <v>1018</v>
      </c>
      <c r="J170" s="275" t="s">
        <v>1067</v>
      </c>
      <c r="K170" s="323"/>
    </row>
    <row r="171" s="1" customFormat="1" ht="15" customHeight="1">
      <c r="B171" s="300"/>
      <c r="C171" s="275" t="s">
        <v>964</v>
      </c>
      <c r="D171" s="275"/>
      <c r="E171" s="275"/>
      <c r="F171" s="298" t="s">
        <v>1016</v>
      </c>
      <c r="G171" s="275"/>
      <c r="H171" s="275" t="s">
        <v>1083</v>
      </c>
      <c r="I171" s="275" t="s">
        <v>1018</v>
      </c>
      <c r="J171" s="275" t="s">
        <v>1067</v>
      </c>
      <c r="K171" s="323"/>
    </row>
    <row r="172" s="1" customFormat="1" ht="15" customHeight="1">
      <c r="B172" s="300"/>
      <c r="C172" s="275" t="s">
        <v>1021</v>
      </c>
      <c r="D172" s="275"/>
      <c r="E172" s="275"/>
      <c r="F172" s="298" t="s">
        <v>1022</v>
      </c>
      <c r="G172" s="275"/>
      <c r="H172" s="275" t="s">
        <v>1083</v>
      </c>
      <c r="I172" s="275" t="s">
        <v>1018</v>
      </c>
      <c r="J172" s="275">
        <v>50</v>
      </c>
      <c r="K172" s="323"/>
    </row>
    <row r="173" s="1" customFormat="1" ht="15" customHeight="1">
      <c r="B173" s="300"/>
      <c r="C173" s="275" t="s">
        <v>1024</v>
      </c>
      <c r="D173" s="275"/>
      <c r="E173" s="275"/>
      <c r="F173" s="298" t="s">
        <v>1016</v>
      </c>
      <c r="G173" s="275"/>
      <c r="H173" s="275" t="s">
        <v>1083</v>
      </c>
      <c r="I173" s="275" t="s">
        <v>1026</v>
      </c>
      <c r="J173" s="275"/>
      <c r="K173" s="323"/>
    </row>
    <row r="174" s="1" customFormat="1" ht="15" customHeight="1">
      <c r="B174" s="300"/>
      <c r="C174" s="275" t="s">
        <v>1035</v>
      </c>
      <c r="D174" s="275"/>
      <c r="E174" s="275"/>
      <c r="F174" s="298" t="s">
        <v>1022</v>
      </c>
      <c r="G174" s="275"/>
      <c r="H174" s="275" t="s">
        <v>1083</v>
      </c>
      <c r="I174" s="275" t="s">
        <v>1018</v>
      </c>
      <c r="J174" s="275">
        <v>50</v>
      </c>
      <c r="K174" s="323"/>
    </row>
    <row r="175" s="1" customFormat="1" ht="15" customHeight="1">
      <c r="B175" s="300"/>
      <c r="C175" s="275" t="s">
        <v>1043</v>
      </c>
      <c r="D175" s="275"/>
      <c r="E175" s="275"/>
      <c r="F175" s="298" t="s">
        <v>1022</v>
      </c>
      <c r="G175" s="275"/>
      <c r="H175" s="275" t="s">
        <v>1083</v>
      </c>
      <c r="I175" s="275" t="s">
        <v>1018</v>
      </c>
      <c r="J175" s="275">
        <v>50</v>
      </c>
      <c r="K175" s="323"/>
    </row>
    <row r="176" s="1" customFormat="1" ht="15" customHeight="1">
      <c r="B176" s="300"/>
      <c r="C176" s="275" t="s">
        <v>1041</v>
      </c>
      <c r="D176" s="275"/>
      <c r="E176" s="275"/>
      <c r="F176" s="298" t="s">
        <v>1022</v>
      </c>
      <c r="G176" s="275"/>
      <c r="H176" s="275" t="s">
        <v>1083</v>
      </c>
      <c r="I176" s="275" t="s">
        <v>1018</v>
      </c>
      <c r="J176" s="275">
        <v>50</v>
      </c>
      <c r="K176" s="323"/>
    </row>
    <row r="177" s="1" customFormat="1" ht="15" customHeight="1">
      <c r="B177" s="300"/>
      <c r="C177" s="275" t="s">
        <v>110</v>
      </c>
      <c r="D177" s="275"/>
      <c r="E177" s="275"/>
      <c r="F177" s="298" t="s">
        <v>1016</v>
      </c>
      <c r="G177" s="275"/>
      <c r="H177" s="275" t="s">
        <v>1084</v>
      </c>
      <c r="I177" s="275" t="s">
        <v>1085</v>
      </c>
      <c r="J177" s="275"/>
      <c r="K177" s="323"/>
    </row>
    <row r="178" s="1" customFormat="1" ht="15" customHeight="1">
      <c r="B178" s="300"/>
      <c r="C178" s="275" t="s">
        <v>58</v>
      </c>
      <c r="D178" s="275"/>
      <c r="E178" s="275"/>
      <c r="F178" s="298" t="s">
        <v>1016</v>
      </c>
      <c r="G178" s="275"/>
      <c r="H178" s="275" t="s">
        <v>1086</v>
      </c>
      <c r="I178" s="275" t="s">
        <v>1087</v>
      </c>
      <c r="J178" s="275">
        <v>1</v>
      </c>
      <c r="K178" s="323"/>
    </row>
    <row r="179" s="1" customFormat="1" ht="15" customHeight="1">
      <c r="B179" s="300"/>
      <c r="C179" s="275" t="s">
        <v>54</v>
      </c>
      <c r="D179" s="275"/>
      <c r="E179" s="275"/>
      <c r="F179" s="298" t="s">
        <v>1016</v>
      </c>
      <c r="G179" s="275"/>
      <c r="H179" s="275" t="s">
        <v>1088</v>
      </c>
      <c r="I179" s="275" t="s">
        <v>1018</v>
      </c>
      <c r="J179" s="275">
        <v>20</v>
      </c>
      <c r="K179" s="323"/>
    </row>
    <row r="180" s="1" customFormat="1" ht="15" customHeight="1">
      <c r="B180" s="300"/>
      <c r="C180" s="275" t="s">
        <v>55</v>
      </c>
      <c r="D180" s="275"/>
      <c r="E180" s="275"/>
      <c r="F180" s="298" t="s">
        <v>1016</v>
      </c>
      <c r="G180" s="275"/>
      <c r="H180" s="275" t="s">
        <v>1089</v>
      </c>
      <c r="I180" s="275" t="s">
        <v>1018</v>
      </c>
      <c r="J180" s="275">
        <v>255</v>
      </c>
      <c r="K180" s="323"/>
    </row>
    <row r="181" s="1" customFormat="1" ht="15" customHeight="1">
      <c r="B181" s="300"/>
      <c r="C181" s="275" t="s">
        <v>111</v>
      </c>
      <c r="D181" s="275"/>
      <c r="E181" s="275"/>
      <c r="F181" s="298" t="s">
        <v>1016</v>
      </c>
      <c r="G181" s="275"/>
      <c r="H181" s="275" t="s">
        <v>980</v>
      </c>
      <c r="I181" s="275" t="s">
        <v>1018</v>
      </c>
      <c r="J181" s="275">
        <v>10</v>
      </c>
      <c r="K181" s="323"/>
    </row>
    <row r="182" s="1" customFormat="1" ht="15" customHeight="1">
      <c r="B182" s="300"/>
      <c r="C182" s="275" t="s">
        <v>112</v>
      </c>
      <c r="D182" s="275"/>
      <c r="E182" s="275"/>
      <c r="F182" s="298" t="s">
        <v>1016</v>
      </c>
      <c r="G182" s="275"/>
      <c r="H182" s="275" t="s">
        <v>1090</v>
      </c>
      <c r="I182" s="275" t="s">
        <v>1051</v>
      </c>
      <c r="J182" s="275"/>
      <c r="K182" s="323"/>
    </row>
    <row r="183" s="1" customFormat="1" ht="15" customHeight="1">
      <c r="B183" s="300"/>
      <c r="C183" s="275" t="s">
        <v>1091</v>
      </c>
      <c r="D183" s="275"/>
      <c r="E183" s="275"/>
      <c r="F183" s="298" t="s">
        <v>1016</v>
      </c>
      <c r="G183" s="275"/>
      <c r="H183" s="275" t="s">
        <v>1092</v>
      </c>
      <c r="I183" s="275" t="s">
        <v>1051</v>
      </c>
      <c r="J183" s="275"/>
      <c r="K183" s="323"/>
    </row>
    <row r="184" s="1" customFormat="1" ht="15" customHeight="1">
      <c r="B184" s="300"/>
      <c r="C184" s="275" t="s">
        <v>1080</v>
      </c>
      <c r="D184" s="275"/>
      <c r="E184" s="275"/>
      <c r="F184" s="298" t="s">
        <v>1016</v>
      </c>
      <c r="G184" s="275"/>
      <c r="H184" s="275" t="s">
        <v>1093</v>
      </c>
      <c r="I184" s="275" t="s">
        <v>1051</v>
      </c>
      <c r="J184" s="275"/>
      <c r="K184" s="323"/>
    </row>
    <row r="185" s="1" customFormat="1" ht="15" customHeight="1">
      <c r="B185" s="300"/>
      <c r="C185" s="275" t="s">
        <v>114</v>
      </c>
      <c r="D185" s="275"/>
      <c r="E185" s="275"/>
      <c r="F185" s="298" t="s">
        <v>1022</v>
      </c>
      <c r="G185" s="275"/>
      <c r="H185" s="275" t="s">
        <v>1094</v>
      </c>
      <c r="I185" s="275" t="s">
        <v>1018</v>
      </c>
      <c r="J185" s="275">
        <v>50</v>
      </c>
      <c r="K185" s="323"/>
    </row>
    <row r="186" s="1" customFormat="1" ht="15" customHeight="1">
      <c r="B186" s="300"/>
      <c r="C186" s="275" t="s">
        <v>1095</v>
      </c>
      <c r="D186" s="275"/>
      <c r="E186" s="275"/>
      <c r="F186" s="298" t="s">
        <v>1022</v>
      </c>
      <c r="G186" s="275"/>
      <c r="H186" s="275" t="s">
        <v>1096</v>
      </c>
      <c r="I186" s="275" t="s">
        <v>1097</v>
      </c>
      <c r="J186" s="275"/>
      <c r="K186" s="323"/>
    </row>
    <row r="187" s="1" customFormat="1" ht="15" customHeight="1">
      <c r="B187" s="300"/>
      <c r="C187" s="275" t="s">
        <v>1098</v>
      </c>
      <c r="D187" s="275"/>
      <c r="E187" s="275"/>
      <c r="F187" s="298" t="s">
        <v>1022</v>
      </c>
      <c r="G187" s="275"/>
      <c r="H187" s="275" t="s">
        <v>1099</v>
      </c>
      <c r="I187" s="275" t="s">
        <v>1097</v>
      </c>
      <c r="J187" s="275"/>
      <c r="K187" s="323"/>
    </row>
    <row r="188" s="1" customFormat="1" ht="15" customHeight="1">
      <c r="B188" s="300"/>
      <c r="C188" s="275" t="s">
        <v>1100</v>
      </c>
      <c r="D188" s="275"/>
      <c r="E188" s="275"/>
      <c r="F188" s="298" t="s">
        <v>1022</v>
      </c>
      <c r="G188" s="275"/>
      <c r="H188" s="275" t="s">
        <v>1101</v>
      </c>
      <c r="I188" s="275" t="s">
        <v>1097</v>
      </c>
      <c r="J188" s="275"/>
      <c r="K188" s="323"/>
    </row>
    <row r="189" s="1" customFormat="1" ht="15" customHeight="1">
      <c r="B189" s="300"/>
      <c r="C189" s="336" t="s">
        <v>1102</v>
      </c>
      <c r="D189" s="275"/>
      <c r="E189" s="275"/>
      <c r="F189" s="298" t="s">
        <v>1022</v>
      </c>
      <c r="G189" s="275"/>
      <c r="H189" s="275" t="s">
        <v>1103</v>
      </c>
      <c r="I189" s="275" t="s">
        <v>1104</v>
      </c>
      <c r="J189" s="337" t="s">
        <v>1105</v>
      </c>
      <c r="K189" s="323"/>
    </row>
    <row r="190" s="16" customFormat="1" ht="15" customHeight="1">
      <c r="B190" s="338"/>
      <c r="C190" s="339" t="s">
        <v>1106</v>
      </c>
      <c r="D190" s="340"/>
      <c r="E190" s="340"/>
      <c r="F190" s="341" t="s">
        <v>1022</v>
      </c>
      <c r="G190" s="340"/>
      <c r="H190" s="340" t="s">
        <v>1107</v>
      </c>
      <c r="I190" s="340" t="s">
        <v>1104</v>
      </c>
      <c r="J190" s="342" t="s">
        <v>1105</v>
      </c>
      <c r="K190" s="343"/>
    </row>
    <row r="191" s="1" customFormat="1" ht="15" customHeight="1">
      <c r="B191" s="300"/>
      <c r="C191" s="336" t="s">
        <v>43</v>
      </c>
      <c r="D191" s="275"/>
      <c r="E191" s="275"/>
      <c r="F191" s="298" t="s">
        <v>1016</v>
      </c>
      <c r="G191" s="275"/>
      <c r="H191" s="272" t="s">
        <v>1108</v>
      </c>
      <c r="I191" s="275" t="s">
        <v>1109</v>
      </c>
      <c r="J191" s="275"/>
      <c r="K191" s="323"/>
    </row>
    <row r="192" s="1" customFormat="1" ht="15" customHeight="1">
      <c r="B192" s="300"/>
      <c r="C192" s="336" t="s">
        <v>1110</v>
      </c>
      <c r="D192" s="275"/>
      <c r="E192" s="275"/>
      <c r="F192" s="298" t="s">
        <v>1016</v>
      </c>
      <c r="G192" s="275"/>
      <c r="H192" s="275" t="s">
        <v>1111</v>
      </c>
      <c r="I192" s="275" t="s">
        <v>1051</v>
      </c>
      <c r="J192" s="275"/>
      <c r="K192" s="323"/>
    </row>
    <row r="193" s="1" customFormat="1" ht="15" customHeight="1">
      <c r="B193" s="300"/>
      <c r="C193" s="336" t="s">
        <v>1112</v>
      </c>
      <c r="D193" s="275"/>
      <c r="E193" s="275"/>
      <c r="F193" s="298" t="s">
        <v>1016</v>
      </c>
      <c r="G193" s="275"/>
      <c r="H193" s="275" t="s">
        <v>1113</v>
      </c>
      <c r="I193" s="275" t="s">
        <v>1051</v>
      </c>
      <c r="J193" s="275"/>
      <c r="K193" s="323"/>
    </row>
    <row r="194" s="1" customFormat="1" ht="15" customHeight="1">
      <c r="B194" s="300"/>
      <c r="C194" s="336" t="s">
        <v>1114</v>
      </c>
      <c r="D194" s="275"/>
      <c r="E194" s="275"/>
      <c r="F194" s="298" t="s">
        <v>1022</v>
      </c>
      <c r="G194" s="275"/>
      <c r="H194" s="275" t="s">
        <v>1115</v>
      </c>
      <c r="I194" s="275" t="s">
        <v>1051</v>
      </c>
      <c r="J194" s="275"/>
      <c r="K194" s="323"/>
    </row>
    <row r="195" s="1" customFormat="1" ht="15" customHeight="1">
      <c r="B195" s="329"/>
      <c r="C195" s="344"/>
      <c r="D195" s="309"/>
      <c r="E195" s="309"/>
      <c r="F195" s="309"/>
      <c r="G195" s="309"/>
      <c r="H195" s="309"/>
      <c r="I195" s="309"/>
      <c r="J195" s="309"/>
      <c r="K195" s="330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311"/>
      <c r="C197" s="321"/>
      <c r="D197" s="321"/>
      <c r="E197" s="321"/>
      <c r="F197" s="331"/>
      <c r="G197" s="321"/>
      <c r="H197" s="321"/>
      <c r="I197" s="321"/>
      <c r="J197" s="321"/>
      <c r="K197" s="311"/>
    </row>
    <row r="198" s="1" customFormat="1" ht="18.75" customHeight="1">
      <c r="B198" s="283"/>
      <c r="C198" s="283"/>
      <c r="D198" s="283"/>
      <c r="E198" s="283"/>
      <c r="F198" s="283"/>
      <c r="G198" s="283"/>
      <c r="H198" s="283"/>
      <c r="I198" s="283"/>
      <c r="J198" s="283"/>
      <c r="K198" s="283"/>
    </row>
    <row r="199" s="1" customFormat="1" ht="13.5">
      <c r="B199" s="262"/>
      <c r="C199" s="263"/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1">
      <c r="B200" s="265"/>
      <c r="C200" s="266" t="s">
        <v>1116</v>
      </c>
      <c r="D200" s="266"/>
      <c r="E200" s="266"/>
      <c r="F200" s="266"/>
      <c r="G200" s="266"/>
      <c r="H200" s="266"/>
      <c r="I200" s="266"/>
      <c r="J200" s="266"/>
      <c r="K200" s="267"/>
    </row>
    <row r="201" s="1" customFormat="1" ht="25.5" customHeight="1">
      <c r="B201" s="265"/>
      <c r="C201" s="345" t="s">
        <v>1117</v>
      </c>
      <c r="D201" s="345"/>
      <c r="E201" s="345"/>
      <c r="F201" s="345" t="s">
        <v>1118</v>
      </c>
      <c r="G201" s="346"/>
      <c r="H201" s="345" t="s">
        <v>1119</v>
      </c>
      <c r="I201" s="345"/>
      <c r="J201" s="345"/>
      <c r="K201" s="267"/>
    </row>
    <row r="202" s="1" customFormat="1" ht="5.25" customHeight="1">
      <c r="B202" s="300"/>
      <c r="C202" s="295"/>
      <c r="D202" s="295"/>
      <c r="E202" s="295"/>
      <c r="F202" s="295"/>
      <c r="G202" s="321"/>
      <c r="H202" s="295"/>
      <c r="I202" s="295"/>
      <c r="J202" s="295"/>
      <c r="K202" s="323"/>
    </row>
    <row r="203" s="1" customFormat="1" ht="15" customHeight="1">
      <c r="B203" s="300"/>
      <c r="C203" s="275" t="s">
        <v>1109</v>
      </c>
      <c r="D203" s="275"/>
      <c r="E203" s="275"/>
      <c r="F203" s="298" t="s">
        <v>44</v>
      </c>
      <c r="G203" s="275"/>
      <c r="H203" s="275" t="s">
        <v>1120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45</v>
      </c>
      <c r="G204" s="275"/>
      <c r="H204" s="275" t="s">
        <v>1121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48</v>
      </c>
      <c r="G205" s="275"/>
      <c r="H205" s="275" t="s">
        <v>1122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46</v>
      </c>
      <c r="G206" s="275"/>
      <c r="H206" s="275" t="s">
        <v>1123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 t="s">
        <v>47</v>
      </c>
      <c r="G207" s="275"/>
      <c r="H207" s="275" t="s">
        <v>1124</v>
      </c>
      <c r="I207" s="275"/>
      <c r="J207" s="275"/>
      <c r="K207" s="323"/>
    </row>
    <row r="208" s="1" customFormat="1" ht="15" customHeight="1">
      <c r="B208" s="300"/>
      <c r="C208" s="275"/>
      <c r="D208" s="275"/>
      <c r="E208" s="275"/>
      <c r="F208" s="298"/>
      <c r="G208" s="275"/>
      <c r="H208" s="275"/>
      <c r="I208" s="275"/>
      <c r="J208" s="275"/>
      <c r="K208" s="323"/>
    </row>
    <row r="209" s="1" customFormat="1" ht="15" customHeight="1">
      <c r="B209" s="300"/>
      <c r="C209" s="275" t="s">
        <v>1063</v>
      </c>
      <c r="D209" s="275"/>
      <c r="E209" s="275"/>
      <c r="F209" s="298" t="s">
        <v>80</v>
      </c>
      <c r="G209" s="275"/>
      <c r="H209" s="275" t="s">
        <v>1125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958</v>
      </c>
      <c r="G210" s="275"/>
      <c r="H210" s="275" t="s">
        <v>959</v>
      </c>
      <c r="I210" s="275"/>
      <c r="J210" s="275"/>
      <c r="K210" s="323"/>
    </row>
    <row r="211" s="1" customFormat="1" ht="15" customHeight="1">
      <c r="B211" s="300"/>
      <c r="C211" s="275"/>
      <c r="D211" s="275"/>
      <c r="E211" s="275"/>
      <c r="F211" s="298" t="s">
        <v>956</v>
      </c>
      <c r="G211" s="275"/>
      <c r="H211" s="275" t="s">
        <v>1126</v>
      </c>
      <c r="I211" s="275"/>
      <c r="J211" s="275"/>
      <c r="K211" s="323"/>
    </row>
    <row r="212" s="1" customFormat="1" ht="15" customHeight="1">
      <c r="B212" s="347"/>
      <c r="C212" s="275"/>
      <c r="D212" s="275"/>
      <c r="E212" s="275"/>
      <c r="F212" s="298" t="s">
        <v>960</v>
      </c>
      <c r="G212" s="336"/>
      <c r="H212" s="327" t="s">
        <v>961</v>
      </c>
      <c r="I212" s="327"/>
      <c r="J212" s="327"/>
      <c r="K212" s="348"/>
    </row>
    <row r="213" s="1" customFormat="1" ht="15" customHeight="1">
      <c r="B213" s="347"/>
      <c r="C213" s="275"/>
      <c r="D213" s="275"/>
      <c r="E213" s="275"/>
      <c r="F213" s="298" t="s">
        <v>962</v>
      </c>
      <c r="G213" s="336"/>
      <c r="H213" s="327" t="s">
        <v>1127</v>
      </c>
      <c r="I213" s="327"/>
      <c r="J213" s="327"/>
      <c r="K213" s="348"/>
    </row>
    <row r="214" s="1" customFormat="1" ht="15" customHeight="1">
      <c r="B214" s="347"/>
      <c r="C214" s="275"/>
      <c r="D214" s="275"/>
      <c r="E214" s="275"/>
      <c r="F214" s="298"/>
      <c r="G214" s="336"/>
      <c r="H214" s="327"/>
      <c r="I214" s="327"/>
      <c r="J214" s="327"/>
      <c r="K214" s="348"/>
    </row>
    <row r="215" s="1" customFormat="1" ht="15" customHeight="1">
      <c r="B215" s="347"/>
      <c r="C215" s="275" t="s">
        <v>1087</v>
      </c>
      <c r="D215" s="275"/>
      <c r="E215" s="275"/>
      <c r="F215" s="298">
        <v>1</v>
      </c>
      <c r="G215" s="336"/>
      <c r="H215" s="327" t="s">
        <v>1128</v>
      </c>
      <c r="I215" s="327"/>
      <c r="J215" s="327"/>
      <c r="K215" s="348"/>
    </row>
    <row r="216" s="1" customFormat="1" ht="15" customHeight="1">
      <c r="B216" s="347"/>
      <c r="C216" s="275"/>
      <c r="D216" s="275"/>
      <c r="E216" s="275"/>
      <c r="F216" s="298">
        <v>2</v>
      </c>
      <c r="G216" s="336"/>
      <c r="H216" s="327" t="s">
        <v>1129</v>
      </c>
      <c r="I216" s="327"/>
      <c r="J216" s="327"/>
      <c r="K216" s="348"/>
    </row>
    <row r="217" s="1" customFormat="1" ht="15" customHeight="1">
      <c r="B217" s="347"/>
      <c r="C217" s="275"/>
      <c r="D217" s="275"/>
      <c r="E217" s="275"/>
      <c r="F217" s="298">
        <v>3</v>
      </c>
      <c r="G217" s="336"/>
      <c r="H217" s="327" t="s">
        <v>1130</v>
      </c>
      <c r="I217" s="327"/>
      <c r="J217" s="327"/>
      <c r="K217" s="348"/>
    </row>
    <row r="218" s="1" customFormat="1" ht="15" customHeight="1">
      <c r="B218" s="347"/>
      <c r="C218" s="275"/>
      <c r="D218" s="275"/>
      <c r="E218" s="275"/>
      <c r="F218" s="298">
        <v>4</v>
      </c>
      <c r="G218" s="336"/>
      <c r="H218" s="327" t="s">
        <v>1131</v>
      </c>
      <c r="I218" s="327"/>
      <c r="J218" s="327"/>
      <c r="K218" s="348"/>
    </row>
    <row r="219" s="1" customFormat="1" ht="12.75" customHeight="1">
      <c r="B219" s="349"/>
      <c r="C219" s="350"/>
      <c r="D219" s="350"/>
      <c r="E219" s="350"/>
      <c r="F219" s="350"/>
      <c r="G219" s="350"/>
      <c r="H219" s="350"/>
      <c r="I219" s="350"/>
      <c r="J219" s="350"/>
      <c r="K219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Hájek</dc:creator>
  <cp:lastModifiedBy>Tomáš Hájek</cp:lastModifiedBy>
  <dcterms:created xsi:type="dcterms:W3CDTF">2024-05-18T10:32:11Z</dcterms:created>
  <dcterms:modified xsi:type="dcterms:W3CDTF">2024-05-18T10:32:17Z</dcterms:modified>
</cp:coreProperties>
</file>